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25" windowWidth="2040" windowHeight="6345"/>
  </bookViews>
  <sheets>
    <sheet name="Сводка" sheetId="6" r:id="rId1"/>
  </sheets>
  <calcPr calcId="145621"/>
</workbook>
</file>

<file path=xl/calcChain.xml><?xml version="1.0" encoding="utf-8"?>
<calcChain xmlns="http://schemas.openxmlformats.org/spreadsheetml/2006/main">
  <c r="F128" i="6" l="1"/>
  <c r="D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4" i="6"/>
  <c r="D127" i="6"/>
  <c r="H127" i="6" s="1"/>
  <c r="D126" i="6"/>
  <c r="D125" i="6"/>
  <c r="H125" i="6" s="1"/>
  <c r="D124" i="6"/>
  <c r="D123" i="6"/>
  <c r="H123" i="6" s="1"/>
  <c r="D122" i="6"/>
  <c r="D121" i="6"/>
  <c r="D120" i="6"/>
  <c r="D119" i="6"/>
  <c r="H119" i="6" s="1"/>
  <c r="D118" i="6"/>
  <c r="D117" i="6"/>
  <c r="D116" i="6"/>
  <c r="D115" i="6"/>
  <c r="H115" i="6" s="1"/>
  <c r="D114" i="6"/>
  <c r="D113" i="6"/>
  <c r="D112" i="6"/>
  <c r="D111" i="6"/>
  <c r="H111" i="6" s="1"/>
  <c r="D110" i="6"/>
  <c r="D109" i="6"/>
  <c r="D108" i="6"/>
  <c r="D107" i="6"/>
  <c r="H107" i="6" s="1"/>
  <c r="D106" i="6"/>
  <c r="D105" i="6"/>
  <c r="D104" i="6"/>
  <c r="D103" i="6"/>
  <c r="H103" i="6" s="1"/>
  <c r="D102" i="6"/>
  <c r="D101" i="6"/>
  <c r="D100" i="6"/>
  <c r="D99" i="6"/>
  <c r="H99" i="6" s="1"/>
  <c r="D98" i="6"/>
  <c r="D97" i="6"/>
  <c r="D96" i="6"/>
  <c r="D95" i="6"/>
  <c r="H95" i="6" s="1"/>
  <c r="D94" i="6"/>
  <c r="D93" i="6"/>
  <c r="D92" i="6"/>
  <c r="D91" i="6"/>
  <c r="H91" i="6" s="1"/>
  <c r="D90" i="6"/>
  <c r="D89" i="6"/>
  <c r="D88" i="6"/>
  <c r="D87" i="6"/>
  <c r="H87" i="6" s="1"/>
  <c r="D86" i="6"/>
  <c r="D85" i="6"/>
  <c r="D84" i="6"/>
  <c r="D83" i="6"/>
  <c r="H83" i="6" s="1"/>
  <c r="D82" i="6"/>
  <c r="D81" i="6"/>
  <c r="D80" i="6"/>
  <c r="D79" i="6"/>
  <c r="H79" i="6" s="1"/>
  <c r="D78" i="6"/>
  <c r="D77" i="6"/>
  <c r="D76" i="6"/>
  <c r="D75" i="6"/>
  <c r="H75" i="6" s="1"/>
  <c r="D74" i="6"/>
  <c r="D73" i="6"/>
  <c r="D72" i="6"/>
  <c r="D71" i="6"/>
  <c r="H71" i="6" s="1"/>
  <c r="D70" i="6"/>
  <c r="D69" i="6"/>
  <c r="D68" i="6"/>
  <c r="D67" i="6"/>
  <c r="H67" i="6" s="1"/>
  <c r="D66" i="6"/>
  <c r="D65" i="6"/>
  <c r="D64" i="6"/>
  <c r="D63" i="6"/>
  <c r="H63" i="6" s="1"/>
  <c r="D62" i="6"/>
  <c r="D61" i="6"/>
  <c r="D60" i="6"/>
  <c r="D59" i="6"/>
  <c r="H59" i="6" s="1"/>
  <c r="D58" i="6"/>
  <c r="D57" i="6"/>
  <c r="D56" i="6"/>
  <c r="D55" i="6"/>
  <c r="H55" i="6" s="1"/>
  <c r="D54" i="6"/>
  <c r="D53" i="6"/>
  <c r="D52" i="6"/>
  <c r="D51" i="6"/>
  <c r="H51" i="6" s="1"/>
  <c r="D50" i="6"/>
  <c r="D48" i="6"/>
  <c r="D47" i="6"/>
  <c r="H47" i="6" s="1"/>
  <c r="D46" i="6"/>
  <c r="D45" i="6"/>
  <c r="D44" i="6"/>
  <c r="D43" i="6"/>
  <c r="H43" i="6" s="1"/>
  <c r="D42" i="6"/>
  <c r="D41" i="6"/>
  <c r="D40" i="6"/>
  <c r="D39" i="6"/>
  <c r="H39" i="6" s="1"/>
  <c r="D38" i="6"/>
  <c r="D37" i="6"/>
  <c r="D36" i="6"/>
  <c r="D35" i="6"/>
  <c r="H35" i="6" s="1"/>
  <c r="D34" i="6"/>
  <c r="D33" i="6"/>
  <c r="D32" i="6"/>
  <c r="D31" i="6"/>
  <c r="H31" i="6" s="1"/>
  <c r="D30" i="6"/>
  <c r="D29" i="6"/>
  <c r="D28" i="6"/>
  <c r="D27" i="6"/>
  <c r="H27" i="6" s="1"/>
  <c r="D26" i="6"/>
  <c r="D25" i="6"/>
  <c r="D24" i="6"/>
  <c r="D23" i="6"/>
  <c r="H23" i="6" s="1"/>
  <c r="D22" i="6"/>
  <c r="D21" i="6"/>
  <c r="D20" i="6"/>
  <c r="D19" i="6"/>
  <c r="H19" i="6" s="1"/>
  <c r="D18" i="6"/>
  <c r="D17" i="6"/>
  <c r="D16" i="6"/>
  <c r="D15" i="6"/>
  <c r="D14" i="6"/>
  <c r="D13" i="6"/>
  <c r="D12" i="6"/>
  <c r="D11" i="6"/>
  <c r="D10" i="6"/>
  <c r="D9" i="6"/>
  <c r="D8" i="6"/>
  <c r="D7" i="6"/>
  <c r="D6" i="6"/>
  <c r="D4" i="6"/>
  <c r="G4" i="6" s="1"/>
  <c r="E49" i="6"/>
  <c r="F49" i="6" s="1"/>
  <c r="C49" i="6"/>
  <c r="D49" i="6" s="1"/>
  <c r="E5" i="6"/>
  <c r="F5" i="6" s="1"/>
  <c r="C5" i="6"/>
  <c r="D5" i="6" s="1"/>
  <c r="H128" i="6" l="1"/>
  <c r="H6" i="6"/>
  <c r="H8" i="6"/>
  <c r="H10" i="6"/>
  <c r="H12" i="6"/>
  <c r="H14" i="6"/>
  <c r="H16" i="6"/>
  <c r="H18" i="6"/>
  <c r="H20" i="6"/>
  <c r="H22" i="6"/>
  <c r="H24" i="6"/>
  <c r="H26" i="6"/>
  <c r="H28" i="6"/>
  <c r="H30" i="6"/>
  <c r="H32" i="6"/>
  <c r="G27" i="6"/>
  <c r="H29" i="6"/>
  <c r="G31" i="6"/>
  <c r="H33" i="6"/>
  <c r="G35" i="6"/>
  <c r="H37" i="6"/>
  <c r="G39" i="6"/>
  <c r="H41" i="6"/>
  <c r="G43" i="6"/>
  <c r="H45" i="6"/>
  <c r="G47" i="6"/>
  <c r="H50" i="6"/>
  <c r="H52" i="6"/>
  <c r="H54" i="6"/>
  <c r="H56" i="6"/>
  <c r="H58" i="6"/>
  <c r="H60" i="6"/>
  <c r="H62" i="6"/>
  <c r="H64" i="6"/>
  <c r="H66" i="6"/>
  <c r="H68" i="6"/>
  <c r="H70" i="6"/>
  <c r="H72" i="6"/>
  <c r="H74" i="6"/>
  <c r="H76" i="6"/>
  <c r="H78" i="6"/>
  <c r="H80" i="6"/>
  <c r="H82" i="6"/>
  <c r="H84" i="6"/>
  <c r="H86" i="6"/>
  <c r="H88" i="6"/>
  <c r="H90" i="6"/>
  <c r="H92" i="6"/>
  <c r="H94" i="6"/>
  <c r="H96" i="6"/>
  <c r="H98" i="6"/>
  <c r="H100" i="6"/>
  <c r="H102" i="6"/>
  <c r="H104" i="6"/>
  <c r="H106" i="6"/>
  <c r="H108" i="6"/>
  <c r="H110" i="6"/>
  <c r="H112" i="6"/>
  <c r="H114" i="6"/>
  <c r="H116" i="6"/>
  <c r="G52" i="6"/>
  <c r="G60" i="6"/>
  <c r="G68" i="6"/>
  <c r="G76" i="6"/>
  <c r="G84" i="6"/>
  <c r="G92" i="6"/>
  <c r="G100" i="6"/>
  <c r="G108" i="6"/>
  <c r="G116" i="6"/>
  <c r="H34" i="6"/>
  <c r="H36" i="6"/>
  <c r="H38" i="6"/>
  <c r="H40" i="6"/>
  <c r="H42" i="6"/>
  <c r="H44" i="6"/>
  <c r="H46" i="6"/>
  <c r="H48" i="6"/>
  <c r="G51" i="6"/>
  <c r="H53" i="6"/>
  <c r="G55" i="6"/>
  <c r="H57" i="6"/>
  <c r="G59" i="6"/>
  <c r="H61" i="6"/>
  <c r="G63" i="6"/>
  <c r="H65" i="6"/>
  <c r="G67" i="6"/>
  <c r="H69" i="6"/>
  <c r="G71" i="6"/>
  <c r="H73" i="6"/>
  <c r="G75" i="6"/>
  <c r="H77" i="6"/>
  <c r="G79" i="6"/>
  <c r="H81" i="6"/>
  <c r="G83" i="6"/>
  <c r="H85" i="6"/>
  <c r="G87" i="6"/>
  <c r="H89" i="6"/>
  <c r="G91" i="6"/>
  <c r="H93" i="6"/>
  <c r="G95" i="6"/>
  <c r="H97" i="6"/>
  <c r="G99" i="6"/>
  <c r="H101" i="6"/>
  <c r="G103" i="6"/>
  <c r="H105" i="6"/>
  <c r="G107" i="6"/>
  <c r="H109" i="6"/>
  <c r="G111" i="6"/>
  <c r="H113" i="6"/>
  <c r="G115" i="6"/>
  <c r="H117" i="6"/>
  <c r="G119" i="6"/>
  <c r="H121" i="6"/>
  <c r="G123" i="6"/>
  <c r="G125" i="6"/>
  <c r="G127" i="6"/>
  <c r="G56" i="6"/>
  <c r="G64" i="6"/>
  <c r="G72" i="6"/>
  <c r="G80" i="6"/>
  <c r="G88" i="6"/>
  <c r="G96" i="6"/>
  <c r="G104" i="6"/>
  <c r="G112" i="6"/>
  <c r="G128" i="6"/>
  <c r="H49" i="6"/>
  <c r="G49" i="6"/>
  <c r="H4" i="6"/>
  <c r="H7" i="6"/>
  <c r="H9" i="6"/>
  <c r="H11" i="6"/>
  <c r="H13" i="6"/>
  <c r="H15" i="6"/>
  <c r="H17" i="6"/>
  <c r="G19" i="6"/>
  <c r="H21" i="6"/>
  <c r="G23" i="6"/>
  <c r="H25" i="6"/>
  <c r="H118" i="6"/>
  <c r="G118" i="6"/>
  <c r="H120" i="6"/>
  <c r="G120" i="6"/>
  <c r="H122" i="6"/>
  <c r="G122" i="6"/>
  <c r="H124" i="6"/>
  <c r="G124" i="6"/>
  <c r="H126" i="6"/>
  <c r="G126" i="6"/>
  <c r="G6" i="6"/>
  <c r="G10" i="6"/>
  <c r="G14" i="6"/>
  <c r="G18" i="6"/>
  <c r="G22" i="6"/>
  <c r="G26" i="6"/>
  <c r="G30" i="6"/>
  <c r="G34" i="6"/>
  <c r="G38" i="6"/>
  <c r="G42" i="6"/>
  <c r="G46" i="6"/>
  <c r="G50" i="6"/>
  <c r="G54" i="6"/>
  <c r="G58" i="6"/>
  <c r="G62" i="6"/>
  <c r="G66" i="6"/>
  <c r="G70" i="6"/>
  <c r="G74" i="6"/>
  <c r="G78" i="6"/>
  <c r="G82" i="6"/>
  <c r="G86" i="6"/>
  <c r="G90" i="6"/>
  <c r="G94" i="6"/>
  <c r="G98" i="6"/>
  <c r="G102" i="6"/>
  <c r="G106" i="6"/>
  <c r="G110" i="6"/>
  <c r="G114" i="6"/>
  <c r="H5" i="6"/>
  <c r="G5" i="6"/>
  <c r="G8" i="6"/>
  <c r="G12" i="6"/>
  <c r="G16" i="6"/>
  <c r="G20" i="6"/>
  <c r="G24" i="6"/>
  <c r="G28" i="6"/>
  <c r="G32" i="6"/>
  <c r="G36" i="6"/>
  <c r="G40" i="6"/>
  <c r="G44" i="6"/>
  <c r="G48" i="6"/>
  <c r="G7" i="6"/>
  <c r="G9" i="6"/>
  <c r="G11" i="6"/>
  <c r="G13" i="6"/>
  <c r="G15" i="6"/>
  <c r="G17" i="6"/>
  <c r="G21" i="6"/>
  <c r="G25" i="6"/>
  <c r="G29" i="6"/>
  <c r="G33" i="6"/>
  <c r="G37" i="6"/>
  <c r="G41" i="6"/>
  <c r="G45" i="6"/>
  <c r="G53" i="6"/>
  <c r="G57" i="6"/>
  <c r="G61" i="6"/>
  <c r="G65" i="6"/>
  <c r="G69" i="6"/>
  <c r="G73" i="6"/>
  <c r="G77" i="6"/>
  <c r="G81" i="6"/>
  <c r="G85" i="6"/>
  <c r="G89" i="6"/>
  <c r="G93" i="6"/>
  <c r="G97" i="6"/>
  <c r="G101" i="6"/>
  <c r="G105" i="6"/>
  <c r="G109" i="6"/>
  <c r="G113" i="6"/>
  <c r="G117" i="6"/>
  <c r="G121" i="6"/>
</calcChain>
</file>

<file path=xl/sharedStrings.xml><?xml version="1.0" encoding="utf-8"?>
<sst xmlns="http://schemas.openxmlformats.org/spreadsheetml/2006/main" count="257" uniqueCount="253">
  <si>
    <t>консолидированный бюджет субъекта Российской Федерации и территориального государственного внебюджетного фонда</t>
  </si>
  <si>
    <t>Доходы бюджета - всего</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</si>
  <si>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</si>
  <si>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</si>
  <si>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</si>
  <si>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</si>
  <si>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</si>
  <si>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</si>
  <si>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</si>
  <si>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</si>
  <si>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</si>
  <si>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</si>
  <si>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</si>
  <si>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</si>
  <si>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</si>
  <si>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</si>
  <si>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</si>
  <si>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 000 1010208001 0000 110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</si>
  <si>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</si>
  <si>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 000 1010213001 0000 110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</si>
  <si>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</si>
  <si>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</si>
  <si>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</si>
  <si>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</si>
  <si>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</si>
  <si>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</si>
  <si>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</si>
  <si>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</si>
  <si>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</si>
  <si>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</si>
  <si>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</si>
  <si>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</si>
  <si>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</si>
  <si>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</si>
  <si>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</si>
  <si>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</si>
  <si>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</si>
  <si>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</si>
  <si>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</si>
  <si>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</si>
  <si>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</si>
  <si>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</si>
  <si>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</si>
  <si>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</si>
  <si>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</si>
  <si>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</si>
  <si>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</si>
  <si>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</si>
  <si>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</si>
  <si>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</si>
  <si>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</si>
  <si>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</si>
  <si>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</si>
  <si>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</si>
  <si>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сельскохозяйственный налог</t>
  </si>
  <si>
    <t xml:space="preserve"> 000 1050300001 0000 110</t>
  </si>
  <si>
    <t xml:space="preserve"> 000 1050301001 0000 110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</si>
  <si>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</si>
  <si>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</si>
  <si>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</si>
  <si>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</si>
  <si>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</si>
  <si>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</si>
  <si>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</si>
  <si>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</si>
  <si>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</si>
  <si>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</si>
  <si>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</si>
  <si>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</si>
  <si>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</si>
  <si>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</si>
  <si>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</si>
  <si>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</si>
  <si>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</si>
  <si>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</si>
  <si>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</si>
  <si>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</si>
  <si>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</si>
  <si>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</si>
  <si>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</si>
  <si>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</si>
  <si>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</si>
  <si>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</si>
  <si>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</si>
  <si>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</si>
  <si>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выдачу разрешения на установку рекламной конструкции</t>
  </si>
  <si>
    <t xml:space="preserve"> 000 1080715001 0000 110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</si>
  <si>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</si>
  <si>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</si>
  <si>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</si>
  <si>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</si>
  <si>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</si>
  <si>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</si>
  <si>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</si>
  <si>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</si>
  <si>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</si>
  <si>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</si>
  <si>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</si>
  <si>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</si>
  <si>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</si>
  <si>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</si>
  <si>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</si>
  <si>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</si>
  <si>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</si>
  <si>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</si>
  <si>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</si>
  <si>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</si>
  <si>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</si>
  <si>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</si>
  <si>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</si>
  <si>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</si>
  <si>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</si>
  <si>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</si>
  <si>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</si>
  <si>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</si>
  <si>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</si>
  <si>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</si>
  <si>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</si>
  <si>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</si>
  <si>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</si>
  <si>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</si>
  <si>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</si>
  <si>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</si>
  <si>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</si>
  <si>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</si>
  <si>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 &lt;10&gt;</t>
  </si>
  <si>
    <t xml:space="preserve"> 000 1120101001 0000 120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</si>
  <si>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</si>
  <si>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</si>
  <si>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</si>
  <si>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</si>
  <si>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ДОХОДЫ ОТ ОКАЗАНИЯ ПЛАТНЫХ УСЛУГ И КОМПЕНСАЦИИ ЗАТРАТ ГОСУДАРСТВА</t>
  </si>
  <si>
    <t xml:space="preserve"> 000 1130000000 0000 000</t>
  </si>
  <si>
    <t xml:space="preserve">  Доходы от компенсации затрат государства</t>
  </si>
  <si>
    <t xml:space="preserve"> 000 1130200000 0000 130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</si>
  <si>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</si>
  <si>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</si>
  <si>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муниципальных округов</t>
  </si>
  <si>
    <t xml:space="preserve"> 000 1130299414 0000 130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</si>
  <si>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</si>
  <si>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</si>
  <si>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</si>
  <si>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</si>
  <si>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</si>
  <si>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</si>
  <si>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</si>
  <si>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000 1140204314 0000 440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</si>
  <si>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</si>
  <si>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</si>
  <si>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</si>
  <si>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</si>
  <si>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</si>
  <si>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</si>
  <si>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</si>
  <si>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</si>
  <si>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</si>
  <si>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</si>
  <si>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</si>
  <si>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</si>
  <si>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</si>
  <si>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</si>
  <si>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</si>
  <si>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</si>
  <si>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</si>
  <si>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</si>
  <si>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муниципальных округов, в части приватизации нефинансовых активов имущества казны</t>
  </si>
  <si>
    <t xml:space="preserve"> 000 1141304014 0000 410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</si>
  <si>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</si>
  <si>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</si>
  <si>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</si>
  <si>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</si>
  <si>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</si>
  <si>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</si>
  <si>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</si>
  <si>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</si>
  <si>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</si>
  <si>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</si>
  <si>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</si>
  <si>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</si>
  <si>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</si>
  <si>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</si>
  <si>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</si>
  <si>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</si>
  <si>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</si>
  <si>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</si>
  <si>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</si>
  <si>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</si>
  <si>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</si>
  <si>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</si>
  <si>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</si>
  <si>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</si>
  <si>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</si>
  <si>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</si>
  <si>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</si>
  <si>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</si>
  <si>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</si>
  <si>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</si>
  <si>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</si>
  <si>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</si>
  <si>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</si>
  <si>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</si>
  <si>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</si>
  <si>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</si>
  <si>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</si>
  <si>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</si>
  <si>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</si>
  <si>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</si>
  <si>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</si>
  <si>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</si>
  <si>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</si>
  <si>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 xml:space="preserve"> 000 1160701014 0000 140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</si>
  <si>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</si>
  <si>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</si>
  <si>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</si>
  <si>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</si>
  <si>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</si>
  <si>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</si>
  <si>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</si>
  <si>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</si>
  <si>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ПРОЧИЕ НЕНАЛОГОВЫЕ ДОХОДЫ</t>
  </si>
  <si>
    <t xml:space="preserve"> 000 1170000000 0000 000</t>
  </si>
  <si>
    <t xml:space="preserve">  Инициативные платежи</t>
  </si>
  <si>
    <t xml:space="preserve"> 000 1171500000 0000 150</t>
  </si>
  <si>
    <t xml:space="preserve">  Инициативные платежи, зачисляемые в бюджеты муниципальных округов</t>
  </si>
  <si>
    <t xml:space="preserve"> 000 1171502014 0000 150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</si>
  <si>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</si>
  <si>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</si>
  <si>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</si>
  <si>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</si>
  <si>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</si>
  <si>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</si>
  <si>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Субсидии бюджетам бюджетной системы Российской Федерации (межбюджетные субсидии)</t>
  </si>
  <si>
    <t xml:space="preserve"> 000 2022000000 0000 150</t>
  </si>
  <si>
    <t xml:space="preserve">  Субвенции бюджетам бюджетной системы Российской Федерации</t>
  </si>
  <si>
    <t xml:space="preserve"> 000 2023000000 0000 150</t>
  </si>
  <si>
    <t xml:space="preserve">  Иные межбюджетные трансферты</t>
  </si>
  <si>
    <t xml:space="preserve"> 000 2024000000 0000 150</t>
  </si>
  <si>
    <t xml:space="preserve">  ПРОЧИЕ БЕЗВОЗМЕЗДНЫЕ ПОСТУПЛЕНИЯ</t>
  </si>
  <si>
    <t xml:space="preserve"> 000 2070000000 0000 000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</si>
  <si>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</si>
  <si>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</si>
  <si>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</si>
  <si>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</si>
  <si>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НАЛОГОВЫЕ ДОХОДЫ</t>
  </si>
  <si>
    <t xml:space="preserve"> НЕНАЛОГОВЫЕ ДОХОДЫ</t>
  </si>
  <si>
    <t>Код дохода</t>
  </si>
  <si>
    <t>Наименование</t>
  </si>
  <si>
    <t>Уточненный план на 2025г.</t>
  </si>
  <si>
    <t>%          исполнения</t>
  </si>
  <si>
    <t>Отклонения               (+, -)</t>
  </si>
  <si>
    <t>Ед. изм.: тыс. руб.</t>
  </si>
  <si>
    <t>СВОДКА ОБ ИСПОЛНЕНИИ ДОХОДОВ БЮДЖЕТА ВОЗНЕСЕНСКОГО МУНИЦИПАЛЬНОГО ОКРУГА ЗА 2025год</t>
  </si>
  <si>
    <t>Исполнено        за 2025г.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</si>
</sst>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22">
    <font>
      <sz val="11"/>
      <name val="DejaVu Sans"/>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DejaVu Sans"/>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sz val="8"/>
      <color rgb="FF000000"/>
      <name val="Arial"/>
      <family val="2"/>
      <charset val="204"/>
    </font>
    <font>
      <b/>
      <i/>
      <sz val="8"/>
      <color rgb="FF000000"/>
      <name val="Arial"/>
      <family val="2"/>
      <charset val="204"/>
    </font>
    <font>
      <sz val="11"/>
      <color rgb="FF000000"/>
      <name val="Times New Roman"/>
      <family val="1"/>
      <charset val="204"/>
    </font>
    <font>
      <sz val="11"/>
      <color rgb="FF000000"/>
      <name val="Arial"/>
      <family val="2"/>
      <charset val="204"/>
    </font>
    <font>
      <sz val="11"/>
      <color rgb="FF000000"/>
      <name val="DejaVu Sans"/>
      <scheme val="minor"/>
    </font>
    <font>
      <sz val="10"/>
      <color rgb="FF000000"/>
      <name val="Arial"/>
      <family val="2"/>
      <charset val="204"/>
    </font>
    <font>
      <sz val="11"/>
      <name val="DejaVu Sans"/>
      <family val="2"/>
      <scheme val="minor"/>
    </font>
    <font>
      <b/>
      <sz val="11"/>
      <name val="DejaVu Sans"/>
      <family val="2"/>
      <scheme val="minor"/>
    </font>
    <font>
      <sz val="10"/>
      <color rgb="FF000000"/>
      <name val="Arial"/>
      <family val="2"/>
      <charset val="204"/>
    </font>
    <font>
      <sz val="8"/>
      <color rgb="FF000000"/>
      <name val="Arial"/>
      <family val="2"/>
      <charset val="204"/>
    </font>
    <font>
      <b/>
      <sz val="9"/>
      <color theme="1"/>
      <name val="Arial"/>
      <family val="2"/>
      <charset val="204"/>
    </font>
    <font>
      <sz val="9"/>
      <name val="DejaVu Sans"/>
      <family val="2"/>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18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4" fontId="7" fillId="0" borderId="34">
      <alignment horizontal="right"/>
    </xf>
    <xf numFmtId="0" fontId="7" fillId="0" borderId="35">
      <alignment horizontal="left" wrapText="1"/>
    </xf>
    <xf numFmtId="49" fontId="7" fillId="0" borderId="30">
      <alignment horizontal="center" wrapText="1"/>
    </xf>
    <xf numFmtId="49" fontId="7" fillId="0" borderId="22">
      <alignment horizontal="center"/>
    </xf>
    <xf numFmtId="0" fontId="7" fillId="0" borderId="12"/>
    <xf numFmtId="0" fontId="7" fillId="0" borderId="36"/>
    <xf numFmtId="0" fontId="1" fillId="0" borderId="31">
      <alignment horizontal="left" wrapText="1"/>
    </xf>
    <xf numFmtId="0" fontId="7" fillId="0" borderId="37">
      <alignment horizontal="center" wrapText="1"/>
    </xf>
    <xf numFmtId="49" fontId="7" fillId="0" borderId="38">
      <alignment horizontal="center" wrapText="1"/>
    </xf>
    <xf numFmtId="4" fontId="7" fillId="0" borderId="21">
      <alignment horizontal="right"/>
    </xf>
    <xf numFmtId="4" fontId="7" fillId="0" borderId="39">
      <alignment horizontal="right"/>
    </xf>
    <xf numFmtId="4" fontId="7" fillId="0" borderId="40">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41">
      <alignment horizontal="center"/>
    </xf>
    <xf numFmtId="0" fontId="7" fillId="0" borderId="28">
      <alignment horizontal="left" wrapText="1"/>
    </xf>
    <xf numFmtId="0" fontId="4" fillId="0" borderId="27"/>
    <xf numFmtId="0" fontId="4" fillId="0" borderId="41"/>
    <xf numFmtId="0" fontId="7" fillId="0" borderId="32">
      <alignment horizontal="left" wrapText="1" indent="1"/>
    </xf>
    <xf numFmtId="49" fontId="7" fillId="0" borderId="42">
      <alignment horizontal="center" wrapText="1"/>
    </xf>
    <xf numFmtId="0" fontId="7" fillId="0" borderId="35">
      <alignment horizontal="left" wrapText="1" indent="1"/>
    </xf>
    <xf numFmtId="0" fontId="7" fillId="0" borderId="25">
      <alignment horizontal="left" wrapText="1" indent="2"/>
    </xf>
    <xf numFmtId="0" fontId="7" fillId="0" borderId="28">
      <alignment horizontal="left" wrapText="1" indent="2"/>
    </xf>
    <xf numFmtId="49" fontId="7" fillId="0" borderId="42">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3"/>
    <xf numFmtId="49" fontId="1" fillId="0" borderId="20">
      <alignment horizontal="center"/>
    </xf>
    <xf numFmtId="0" fontId="5" fillId="0" borderId="8"/>
    <xf numFmtId="49" fontId="11" fillId="0" borderId="44">
      <alignment horizontal="left" vertical="center" wrapText="1"/>
    </xf>
    <xf numFmtId="49" fontId="1" fillId="0" borderId="30">
      <alignment horizontal="center" vertical="center" wrapText="1"/>
    </xf>
    <xf numFmtId="49" fontId="7" fillId="0" borderId="45">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41">
      <alignment horizontal="right"/>
    </xf>
    <xf numFmtId="49" fontId="7" fillId="0" borderId="46">
      <alignment horizontal="left" vertical="center" wrapText="1" indent="3"/>
    </xf>
    <xf numFmtId="49" fontId="7" fillId="0" borderId="42">
      <alignment horizontal="center" vertical="center" wrapText="1"/>
    </xf>
    <xf numFmtId="49" fontId="7" fillId="0" borderId="44">
      <alignment horizontal="left" vertical="center" wrapText="1" indent="3"/>
    </xf>
    <xf numFmtId="49" fontId="7" fillId="0" borderId="30">
      <alignment horizontal="center" vertical="center" wrapText="1"/>
    </xf>
    <xf numFmtId="49" fontId="7" fillId="0" borderId="47">
      <alignment horizontal="left" vertical="center" wrapText="1" indent="3"/>
    </xf>
    <xf numFmtId="0" fontId="11" fillId="0" borderId="43">
      <alignment horizontal="left" vertical="center" wrapText="1"/>
    </xf>
    <xf numFmtId="49" fontId="7" fillId="0" borderId="48">
      <alignment horizontal="center" vertical="center" wrapText="1"/>
    </xf>
    <xf numFmtId="4" fontId="7" fillId="0" borderId="4">
      <alignment horizontal="right"/>
    </xf>
    <xf numFmtId="4" fontId="7" fillId="0" borderId="49">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50">
      <alignment horizontal="left" vertical="center" wrapText="1"/>
    </xf>
    <xf numFmtId="49" fontId="1" fillId="0" borderId="20">
      <alignment horizontal="center" vertical="center" wrapText="1"/>
    </xf>
    <xf numFmtId="49" fontId="7" fillId="0" borderId="51">
      <alignment horizontal="left" vertical="center" wrapText="1" indent="2"/>
    </xf>
    <xf numFmtId="0" fontId="7" fillId="0" borderId="29"/>
    <xf numFmtId="0" fontId="7" fillId="0" borderId="41"/>
    <xf numFmtId="49" fontId="7" fillId="0" borderId="52">
      <alignment horizontal="left" vertical="center" wrapText="1" indent="3"/>
    </xf>
    <xf numFmtId="4" fontId="7" fillId="0" borderId="34">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41"/>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50">
      <alignment horizontal="left" vertical="center" wrapText="1"/>
    </xf>
    <xf numFmtId="0" fontId="1" fillId="0" borderId="42">
      <alignment horizontal="center" vertical="center"/>
    </xf>
    <xf numFmtId="0" fontId="7" fillId="0" borderId="26">
      <alignment horizontal="center" vertical="center"/>
    </xf>
    <xf numFmtId="0" fontId="7" fillId="0" borderId="42">
      <alignment horizontal="center" vertical="center"/>
    </xf>
    <xf numFmtId="0" fontId="7" fillId="0" borderId="30">
      <alignment horizontal="center" vertical="center"/>
    </xf>
    <xf numFmtId="0" fontId="7" fillId="0" borderId="48">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2">
      <alignment horizontal="center" vertical="center"/>
    </xf>
    <xf numFmtId="49" fontId="7" fillId="0" borderId="30">
      <alignment horizontal="center" vertical="center"/>
    </xf>
    <xf numFmtId="49" fontId="7" fillId="0" borderId="48">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cellStyleXfs>
  <cellXfs count="31">
    <xf numFmtId="0" fontId="0" fillId="0" borderId="0" xfId="0"/>
    <xf numFmtId="0" fontId="0" fillId="0" borderId="0" xfId="0" applyProtection="1">
      <protection locked="0"/>
    </xf>
    <xf numFmtId="0" fontId="5" fillId="0" borderId="1" xfId="7" applyNumberFormat="1" applyProtection="1"/>
    <xf numFmtId="0" fontId="7" fillId="0" borderId="1" xfId="12" applyNumberFormat="1" applyProtection="1">
      <alignment horizontal="left"/>
    </xf>
    <xf numFmtId="0" fontId="7" fillId="0" borderId="1" xfId="19" applyNumberFormat="1" applyProtection="1"/>
    <xf numFmtId="49" fontId="7" fillId="0" borderId="1" xfId="23" applyNumberFormat="1" applyProtection="1"/>
    <xf numFmtId="0" fontId="7" fillId="2" borderId="1" xfId="59" applyNumberFormat="1" applyProtection="1"/>
    <xf numFmtId="49" fontId="7" fillId="0" borderId="60" xfId="37" applyNumberFormat="1" applyBorder="1" applyProtection="1">
      <alignment horizontal="center" vertical="center" wrapText="1"/>
    </xf>
    <xf numFmtId="165" fontId="18" fillId="0" borderId="1" xfId="5" applyNumberFormat="1" applyFont="1" applyProtection="1"/>
    <xf numFmtId="165" fontId="19" fillId="0" borderId="1" xfId="23" applyNumberFormat="1" applyFont="1" applyProtection="1"/>
    <xf numFmtId="165" fontId="19" fillId="2" borderId="1" xfId="59" applyNumberFormat="1" applyFont="1" applyProtection="1"/>
    <xf numFmtId="165" fontId="0" fillId="0" borderId="0" xfId="0" applyNumberFormat="1" applyFont="1" applyProtection="1">
      <protection locked="0"/>
    </xf>
    <xf numFmtId="0" fontId="20" fillId="0" borderId="16" xfId="0" applyFont="1" applyBorder="1" applyAlignment="1">
      <alignment horizontal="center" vertical="top" wrapText="1"/>
    </xf>
    <xf numFmtId="165" fontId="20" fillId="0" borderId="16" xfId="0" applyNumberFormat="1" applyFont="1" applyBorder="1" applyAlignment="1">
      <alignment horizontal="center" vertical="top" wrapText="1"/>
    </xf>
    <xf numFmtId="0" fontId="21" fillId="0" borderId="0" xfId="0" applyFont="1"/>
    <xf numFmtId="49" fontId="3" fillId="0" borderId="16" xfId="55" applyNumberFormat="1" applyFont="1" applyProtection="1">
      <alignment horizontal="center"/>
    </xf>
    <xf numFmtId="0" fontId="3" fillId="0" borderId="22" xfId="53" applyNumberFormat="1" applyFont="1" applyAlignment="1" applyProtection="1">
      <alignment wrapText="1"/>
    </xf>
    <xf numFmtId="4" fontId="3" fillId="0" borderId="16" xfId="42" applyNumberFormat="1" applyFont="1" applyProtection="1">
      <alignment horizontal="right"/>
    </xf>
    <xf numFmtId="165" fontId="3" fillId="0" borderId="18" xfId="42" applyNumberFormat="1" applyFont="1" applyBorder="1" applyProtection="1">
      <alignment horizontal="right"/>
    </xf>
    <xf numFmtId="49" fontId="4" fillId="0" borderId="16" xfId="55" applyNumberFormat="1" applyFont="1" applyProtection="1">
      <alignment horizontal="center"/>
    </xf>
    <xf numFmtId="0" fontId="4" fillId="0" borderId="22" xfId="53" applyNumberFormat="1" applyFont="1" applyAlignment="1" applyProtection="1">
      <alignment wrapText="1"/>
    </xf>
    <xf numFmtId="4" fontId="4" fillId="0" borderId="16" xfId="42" applyNumberFormat="1" applyFont="1" applyProtection="1">
      <alignment horizontal="right"/>
    </xf>
    <xf numFmtId="165" fontId="4" fillId="0" borderId="18" xfId="42" applyNumberFormat="1" applyFont="1" applyBorder="1" applyProtection="1">
      <alignment horizontal="right"/>
    </xf>
    <xf numFmtId="0" fontId="4" fillId="0" borderId="60" xfId="57" applyNumberFormat="1" applyFont="1" applyBorder="1" applyProtection="1"/>
    <xf numFmtId="0" fontId="3" fillId="0" borderId="60" xfId="39" applyNumberFormat="1" applyFont="1" applyBorder="1" applyProtection="1">
      <alignment horizontal="left" wrapText="1"/>
    </xf>
    <xf numFmtId="4" fontId="3" fillId="0" borderId="60" xfId="42" applyNumberFormat="1" applyFont="1" applyBorder="1" applyProtection="1">
      <alignment horizontal="right"/>
    </xf>
    <xf numFmtId="165" fontId="3" fillId="0" borderId="60" xfId="42" applyNumberFormat="1" applyFont="1" applyBorder="1" applyProtection="1">
      <alignment horizontal="right"/>
    </xf>
    <xf numFmtId="0" fontId="3" fillId="0" borderId="1" xfId="5" applyNumberFormat="1" applyFont="1" applyAlignment="1" applyProtection="1">
      <alignment horizontal="center" wrapText="1"/>
    </xf>
    <xf numFmtId="0" fontId="17" fillId="0" borderId="0" xfId="0" applyFont="1" applyAlignment="1">
      <alignment horizontal="center" wrapText="1"/>
    </xf>
    <xf numFmtId="0" fontId="0" fillId="0" borderId="1" xfId="0" applyBorder="1" applyAlignment="1">
      <alignment horizontal="left" wrapText="1"/>
    </xf>
    <xf numFmtId="0" fontId="0" fillId="0" borderId="1" xfId="0" applyBorder="1" applyAlignment="1">
      <alignment wrapText="1"/>
    </xf>
  </cellXfs>
  <cellStyles count="187">
    <cellStyle name="br" xfId="182"/>
    <cellStyle name="col" xfId="181"/>
    <cellStyle name="style0" xfId="183"/>
    <cellStyle name="td" xfId="184"/>
    <cellStyle name="tr" xfId="180"/>
    <cellStyle name="xl100" xfId="72"/>
    <cellStyle name="xl101" xfId="80"/>
    <cellStyle name="xl102" xfId="64"/>
    <cellStyle name="xl103" xfId="70"/>
    <cellStyle name="xl104" xfId="81"/>
    <cellStyle name="xl105" xfId="85"/>
    <cellStyle name="xl106" xfId="93"/>
    <cellStyle name="xl107" xfId="88"/>
    <cellStyle name="xl108" xfId="96"/>
    <cellStyle name="xl109" xfId="99"/>
    <cellStyle name="xl110" xfId="83"/>
    <cellStyle name="xl111" xfId="86"/>
    <cellStyle name="xl112" xfId="94"/>
    <cellStyle name="xl113" xfId="98"/>
    <cellStyle name="xl114" xfId="84"/>
    <cellStyle name="xl115" xfId="87"/>
    <cellStyle name="xl116" xfId="89"/>
    <cellStyle name="xl117" xfId="95"/>
    <cellStyle name="xl118" xfId="90"/>
    <cellStyle name="xl119" xfId="97"/>
    <cellStyle name="xl120" xfId="91"/>
    <cellStyle name="xl121" xfId="92"/>
    <cellStyle name="xl122" xfId="101"/>
    <cellStyle name="xl123" xfId="125"/>
    <cellStyle name="xl124" xfId="129"/>
    <cellStyle name="xl125" xfId="133"/>
    <cellStyle name="xl126" xfId="149"/>
    <cellStyle name="xl127" xfId="151"/>
    <cellStyle name="xl128" xfId="152"/>
    <cellStyle name="xl129" xfId="100"/>
    <cellStyle name="xl130" xfId="157"/>
    <cellStyle name="xl131" xfId="175"/>
    <cellStyle name="xl132" xfId="178"/>
    <cellStyle name="xl133" xfId="102"/>
    <cellStyle name="xl134" xfId="106"/>
    <cellStyle name="xl135" xfId="109"/>
    <cellStyle name="xl136" xfId="111"/>
    <cellStyle name="xl137" xfId="116"/>
    <cellStyle name="xl138" xfId="118"/>
    <cellStyle name="xl139" xfId="120"/>
    <cellStyle name="xl140" xfId="121"/>
    <cellStyle name="xl141" xfId="126"/>
    <cellStyle name="xl142" xfId="130"/>
    <cellStyle name="xl143" xfId="134"/>
    <cellStyle name="xl144" xfId="138"/>
    <cellStyle name="xl145" xfId="140"/>
    <cellStyle name="xl146" xfId="143"/>
    <cellStyle name="xl147" xfId="145"/>
    <cellStyle name="xl148" xfId="146"/>
    <cellStyle name="xl149" xfId="158"/>
    <cellStyle name="xl150" xfId="107"/>
    <cellStyle name="xl151" xfId="110"/>
    <cellStyle name="xl152" xfId="112"/>
    <cellStyle name="xl153" xfId="117"/>
    <cellStyle name="xl154" xfId="119"/>
    <cellStyle name="xl155" xfId="122"/>
    <cellStyle name="xl156" xfId="127"/>
    <cellStyle name="xl157" xfId="131"/>
    <cellStyle name="xl158" xfId="135"/>
    <cellStyle name="xl159" xfId="137"/>
    <cellStyle name="xl160" xfId="139"/>
    <cellStyle name="xl161" xfId="147"/>
    <cellStyle name="xl162" xfId="154"/>
    <cellStyle name="xl163" xfId="159"/>
    <cellStyle name="xl164" xfId="160"/>
    <cellStyle name="xl165" xfId="161"/>
    <cellStyle name="xl166" xfId="162"/>
    <cellStyle name="xl167" xfId="163"/>
    <cellStyle name="xl168" xfId="164"/>
    <cellStyle name="xl169" xfId="165"/>
    <cellStyle name="xl170" xfId="166"/>
    <cellStyle name="xl171" xfId="167"/>
    <cellStyle name="xl172" xfId="168"/>
    <cellStyle name="xl173" xfId="169"/>
    <cellStyle name="xl174" xfId="105"/>
    <cellStyle name="xl175" xfId="113"/>
    <cellStyle name="xl176" xfId="123"/>
    <cellStyle name="xl177" xfId="128"/>
    <cellStyle name="xl178" xfId="132"/>
    <cellStyle name="xl179" xfId="136"/>
    <cellStyle name="xl180" xfId="150"/>
    <cellStyle name="xl181" xfId="114"/>
    <cellStyle name="xl182" xfId="155"/>
    <cellStyle name="xl183" xfId="170"/>
    <cellStyle name="xl184" xfId="173"/>
    <cellStyle name="xl185" xfId="176"/>
    <cellStyle name="xl186" xfId="179"/>
    <cellStyle name="xl187" xfId="171"/>
    <cellStyle name="xl188" xfId="174"/>
    <cellStyle name="xl189" xfId="172"/>
    <cellStyle name="xl190" xfId="103"/>
    <cellStyle name="xl191" xfId="141"/>
    <cellStyle name="xl192" xfId="148"/>
    <cellStyle name="xl193" xfId="153"/>
    <cellStyle name="xl194" xfId="115"/>
    <cellStyle name="xl195" xfId="156"/>
    <cellStyle name="xl196" xfId="124"/>
    <cellStyle name="xl197" xfId="177"/>
    <cellStyle name="xl198" xfId="104"/>
    <cellStyle name="xl199" xfId="142"/>
    <cellStyle name="xl200" xfId="144"/>
    <cellStyle name="xl201" xfId="108"/>
    <cellStyle name="xl21" xfId="185"/>
    <cellStyle name="xl22" xfId="1"/>
    <cellStyle name="xl23" xfId="8"/>
    <cellStyle name="xl24" xfId="12"/>
    <cellStyle name="xl25" xfId="19"/>
    <cellStyle name="xl26" xfId="7"/>
    <cellStyle name="xl27" xfId="5"/>
    <cellStyle name="xl28" xfId="35"/>
    <cellStyle name="xl29" xfId="39"/>
    <cellStyle name="xl30" xfId="46"/>
    <cellStyle name="xl31" xfId="53"/>
    <cellStyle name="xl32" xfId="186"/>
    <cellStyle name="xl33" xfId="13"/>
    <cellStyle name="xl34" xfId="30"/>
    <cellStyle name="xl35" xfId="40"/>
    <cellStyle name="xl36" xfId="47"/>
    <cellStyle name="xl37" xfId="54"/>
    <cellStyle name="xl38" xfId="57"/>
    <cellStyle name="xl39" xfId="31"/>
    <cellStyle name="xl40" xfId="23"/>
    <cellStyle name="xl41" xfId="41"/>
    <cellStyle name="xl42" xfId="48"/>
    <cellStyle name="xl43" xfId="55"/>
    <cellStyle name="xl44" xfId="37"/>
    <cellStyle name="xl45" xfId="38"/>
    <cellStyle name="xl46" xfId="42"/>
    <cellStyle name="xl47" xfId="59"/>
    <cellStyle name="xl48" xfId="2"/>
    <cellStyle name="xl49" xfId="20"/>
    <cellStyle name="xl50" xfId="26"/>
    <cellStyle name="xl51" xfId="28"/>
    <cellStyle name="xl52" xfId="9"/>
    <cellStyle name="xl53" xfId="14"/>
    <cellStyle name="xl54" xfId="21"/>
    <cellStyle name="xl55" xfId="3"/>
    <cellStyle name="xl56" xfId="34"/>
    <cellStyle name="xl57" xfId="10"/>
    <cellStyle name="xl58" xfId="15"/>
    <cellStyle name="xl59" xfId="22"/>
    <cellStyle name="xl60" xfId="25"/>
    <cellStyle name="xl61" xfId="27"/>
    <cellStyle name="xl62" xfId="29"/>
    <cellStyle name="xl63" xfId="32"/>
    <cellStyle name="xl64" xfId="33"/>
    <cellStyle name="xl65" xfId="4"/>
    <cellStyle name="xl66" xfId="11"/>
    <cellStyle name="xl67" xfId="16"/>
    <cellStyle name="xl68" xfId="43"/>
    <cellStyle name="xl69" xfId="6"/>
    <cellStyle name="xl70" xfId="17"/>
    <cellStyle name="xl71" xfId="24"/>
    <cellStyle name="xl72" xfId="36"/>
    <cellStyle name="xl73" xfId="44"/>
    <cellStyle name="xl74" xfId="49"/>
    <cellStyle name="xl75" xfId="56"/>
    <cellStyle name="xl76" xfId="58"/>
    <cellStyle name="xl77" xfId="18"/>
    <cellStyle name="xl78" xfId="45"/>
    <cellStyle name="xl79" xfId="50"/>
    <cellStyle name="xl80" xfId="51"/>
    <cellStyle name="xl81" xfId="52"/>
    <cellStyle name="xl82" xfId="60"/>
    <cellStyle name="xl83" xfId="62"/>
    <cellStyle name="xl84" xfId="65"/>
    <cellStyle name="xl85" xfId="73"/>
    <cellStyle name="xl86" xfId="75"/>
    <cellStyle name="xl87" xfId="61"/>
    <cellStyle name="xl88" xfId="71"/>
    <cellStyle name="xl89" xfId="74"/>
    <cellStyle name="xl90" xfId="76"/>
    <cellStyle name="xl91" xfId="82"/>
    <cellStyle name="xl92" xfId="66"/>
    <cellStyle name="xl93" xfId="77"/>
    <cellStyle name="xl94" xfId="63"/>
    <cellStyle name="xl95" xfId="67"/>
    <cellStyle name="xl96" xfId="78"/>
    <cellStyle name="xl97" xfId="68"/>
    <cellStyle name="xl98" xfId="79"/>
    <cellStyle name="xl99" xfId="69"/>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jaVu Sans"/>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abSelected="1" topLeftCell="A43" workbookViewId="0">
      <selection activeCell="J91" sqref="J91"/>
    </sheetView>
  </sheetViews>
  <sheetFormatPr defaultColWidth="9.375" defaultRowHeight="12" customHeight="1"/>
  <cols>
    <col min="1" max="1" width="20.5" style="1" customWidth="1"/>
    <col min="2" max="2" width="26" style="1" customWidth="1"/>
    <col min="3" max="3" width="14" style="1" hidden="1" customWidth="1"/>
    <col min="4" max="4" width="12.5" style="11" customWidth="1"/>
    <col min="5" max="5" width="14" style="1" hidden="1" customWidth="1"/>
    <col min="6" max="6" width="12.5" style="11" customWidth="1"/>
    <col min="7" max="7" width="11.125" style="11" customWidth="1"/>
    <col min="8" max="8" width="11.25" style="11" customWidth="1"/>
    <col min="9" max="9" width="6.875" style="1" customWidth="1"/>
    <col min="10" max="16384" width="9.375" style="1"/>
  </cols>
  <sheetData>
    <row r="1" spans="1:9" ht="21.75" customHeight="1">
      <c r="A1" s="27" t="s">
        <v>251</v>
      </c>
      <c r="B1" s="28"/>
      <c r="C1" s="28"/>
      <c r="D1" s="28"/>
      <c r="E1" s="28"/>
      <c r="F1" s="28"/>
      <c r="G1" s="28"/>
      <c r="H1" s="28"/>
      <c r="I1" s="2"/>
    </row>
    <row r="2" spans="1:9" ht="12" customHeight="1">
      <c r="A2" s="14" t="s">
        <v>250</v>
      </c>
      <c r="B2" s="3"/>
      <c r="C2" s="5"/>
      <c r="D2" s="9"/>
      <c r="E2" s="5"/>
      <c r="F2" s="9"/>
      <c r="G2" s="9"/>
      <c r="H2" s="8"/>
      <c r="I2" s="2"/>
    </row>
    <row r="3" spans="1:9" ht="26.25" customHeight="1">
      <c r="A3" s="12" t="s">
        <v>245</v>
      </c>
      <c r="B3" s="12" t="s">
        <v>246</v>
      </c>
      <c r="C3" s="7" t="s">
        <v>0</v>
      </c>
      <c r="D3" s="12" t="s">
        <v>247</v>
      </c>
      <c r="E3" s="7" t="s">
        <v>0</v>
      </c>
      <c r="F3" s="13" t="s">
        <v>252</v>
      </c>
      <c r="G3" s="13" t="s">
        <v>248</v>
      </c>
      <c r="H3" s="13" t="s">
        <v>249</v>
      </c>
      <c r="I3" s="2"/>
    </row>
    <row r="4" spans="1:9" ht="12" customHeight="1">
      <c r="A4" s="15" t="s">
        <v>3</v>
      </c>
      <c r="B4" s="16" t="s">
        <v>2</v>
      </c>
      <c r="C4" s="17">
        <v>256324805.18000001</v>
      </c>
      <c r="D4" s="18">
        <f t="shared" ref="D4:D67" si="0">SUM(C4/1000)</f>
        <v>256324.80518</v>
      </c>
      <c r="E4" s="17">
        <v>270276021.18000001</v>
      </c>
      <c r="F4" s="18">
        <f t="shared" ref="F4:F67" si="1">SUM(E4/1000)</f>
        <v>270276.02117999998</v>
      </c>
      <c r="G4" s="18">
        <f t="shared" ref="G4:G67" si="2">SUM(F4/D4*100)</f>
        <v>105.44278810246357</v>
      </c>
      <c r="H4" s="18">
        <f t="shared" ref="H4:H67" si="3">SUM(F4-D4)</f>
        <v>13951.215999999986</v>
      </c>
      <c r="I4" s="2"/>
    </row>
    <row r="5" spans="1:9" ht="12" customHeight="1">
      <c r="A5" s="15"/>
      <c r="B5" s="16" t="s">
        <v>243</v>
      </c>
      <c r="C5" s="17">
        <f>SUM(C6+C14+C24+C36+C44)</f>
        <v>243777000</v>
      </c>
      <c r="D5" s="18">
        <f t="shared" si="0"/>
        <v>243777</v>
      </c>
      <c r="E5" s="17">
        <f t="shared" ref="E5" si="4">SUM(E6+E14+E24+E36+E44)</f>
        <v>246998977.59</v>
      </c>
      <c r="F5" s="18">
        <f t="shared" si="1"/>
        <v>246998.97758999999</v>
      </c>
      <c r="G5" s="18">
        <f t="shared" si="2"/>
        <v>101.32169055735365</v>
      </c>
      <c r="H5" s="18">
        <f t="shared" si="3"/>
        <v>3221.977589999995</v>
      </c>
      <c r="I5" s="2"/>
    </row>
    <row r="6" spans="1:9" ht="12" customHeight="1">
      <c r="A6" s="15" t="s">
        <v>5</v>
      </c>
      <c r="B6" s="16" t="s">
        <v>4</v>
      </c>
      <c r="C6" s="17">
        <v>172098200</v>
      </c>
      <c r="D6" s="18">
        <f t="shared" si="0"/>
        <v>172098.2</v>
      </c>
      <c r="E6" s="17">
        <v>177442182.16</v>
      </c>
      <c r="F6" s="18">
        <f t="shared" si="1"/>
        <v>177442.18216</v>
      </c>
      <c r="G6" s="18">
        <f t="shared" si="2"/>
        <v>103.10519352323266</v>
      </c>
      <c r="H6" s="18">
        <f t="shared" si="3"/>
        <v>5343.982159999985</v>
      </c>
      <c r="I6" s="2"/>
    </row>
    <row r="7" spans="1:9" ht="12" customHeight="1">
      <c r="A7" s="19" t="s">
        <v>7</v>
      </c>
      <c r="B7" s="20" t="s">
        <v>6</v>
      </c>
      <c r="C7" s="21">
        <v>172098200</v>
      </c>
      <c r="D7" s="22">
        <f t="shared" si="0"/>
        <v>172098.2</v>
      </c>
      <c r="E7" s="21">
        <v>177442182.16</v>
      </c>
      <c r="F7" s="22">
        <f t="shared" si="1"/>
        <v>177442.18216</v>
      </c>
      <c r="G7" s="22">
        <f t="shared" si="2"/>
        <v>103.10519352323266</v>
      </c>
      <c r="H7" s="22">
        <f t="shared" si="3"/>
        <v>5343.982159999985</v>
      </c>
      <c r="I7" s="2"/>
    </row>
    <row r="8" spans="1:9" ht="12" customHeight="1">
      <c r="A8" s="19" t="s">
        <v>9</v>
      </c>
      <c r="B8" s="20" t="s">
        <v>8</v>
      </c>
      <c r="C8" s="21">
        <v>171063700</v>
      </c>
      <c r="D8" s="22">
        <f t="shared" si="0"/>
        <v>171063.7</v>
      </c>
      <c r="E8" s="21">
        <v>172186934.94999999</v>
      </c>
      <c r="F8" s="22">
        <f t="shared" si="1"/>
        <v>172186.93495</v>
      </c>
      <c r="G8" s="22">
        <f t="shared" si="2"/>
        <v>100.65661794407579</v>
      </c>
      <c r="H8" s="22">
        <f t="shared" si="3"/>
        <v>1123.2349499999837</v>
      </c>
      <c r="I8" s="2"/>
    </row>
    <row r="9" spans="1:9" ht="12" customHeight="1">
      <c r="A9" s="19" t="s">
        <v>11</v>
      </c>
      <c r="B9" s="20" t="s">
        <v>10</v>
      </c>
      <c r="C9" s="21">
        <v>0</v>
      </c>
      <c r="D9" s="22">
        <f t="shared" si="0"/>
        <v>0</v>
      </c>
      <c r="E9" s="21">
        <v>1536797.42</v>
      </c>
      <c r="F9" s="22">
        <f t="shared" si="1"/>
        <v>1536.7974199999999</v>
      </c>
      <c r="G9" s="22" t="e">
        <f t="shared" si="2"/>
        <v>#DIV/0!</v>
      </c>
      <c r="H9" s="22">
        <f t="shared" si="3"/>
        <v>1536.7974199999999</v>
      </c>
      <c r="I9" s="2"/>
    </row>
    <row r="10" spans="1:9" ht="12" customHeight="1">
      <c r="A10" s="19" t="s">
        <v>13</v>
      </c>
      <c r="B10" s="20" t="s">
        <v>12</v>
      </c>
      <c r="C10" s="21">
        <v>0</v>
      </c>
      <c r="D10" s="22">
        <f t="shared" si="0"/>
        <v>0</v>
      </c>
      <c r="E10" s="21">
        <v>2232771.7599999998</v>
      </c>
      <c r="F10" s="22">
        <f t="shared" si="1"/>
        <v>2232.7717599999996</v>
      </c>
      <c r="G10" s="22" t="e">
        <f t="shared" si="2"/>
        <v>#DIV/0!</v>
      </c>
      <c r="H10" s="22">
        <f t="shared" si="3"/>
        <v>2232.7717599999996</v>
      </c>
      <c r="I10" s="2"/>
    </row>
    <row r="11" spans="1:9" ht="12" customHeight="1">
      <c r="A11" s="19" t="s">
        <v>15</v>
      </c>
      <c r="B11" s="20" t="s">
        <v>14</v>
      </c>
      <c r="C11" s="21">
        <v>1028700</v>
      </c>
      <c r="D11" s="22">
        <f t="shared" si="0"/>
        <v>1028.7</v>
      </c>
      <c r="E11" s="21">
        <v>1258350.5</v>
      </c>
      <c r="F11" s="22">
        <f t="shared" si="1"/>
        <v>1258.3505</v>
      </c>
      <c r="G11" s="22">
        <f t="shared" si="2"/>
        <v>122.32434140176922</v>
      </c>
      <c r="H11" s="22">
        <f t="shared" si="3"/>
        <v>229.65049999999997</v>
      </c>
      <c r="I11" s="2"/>
    </row>
    <row r="12" spans="1:9" ht="12" customHeight="1">
      <c r="A12" s="19" t="s">
        <v>17</v>
      </c>
      <c r="B12" s="20" t="s">
        <v>16</v>
      </c>
      <c r="C12" s="21">
        <v>5800</v>
      </c>
      <c r="D12" s="22">
        <f t="shared" si="0"/>
        <v>5.8</v>
      </c>
      <c r="E12" s="21">
        <v>38827.53</v>
      </c>
      <c r="F12" s="22">
        <f t="shared" si="1"/>
        <v>38.827529999999996</v>
      </c>
      <c r="G12" s="22">
        <f t="shared" si="2"/>
        <v>669.44017241379299</v>
      </c>
      <c r="H12" s="22">
        <f t="shared" si="3"/>
        <v>33.027529999999999</v>
      </c>
      <c r="I12" s="2"/>
    </row>
    <row r="13" spans="1:9" ht="12" customHeight="1">
      <c r="A13" s="19" t="s">
        <v>19</v>
      </c>
      <c r="B13" s="20" t="s">
        <v>18</v>
      </c>
      <c r="C13" s="21">
        <v>0</v>
      </c>
      <c r="D13" s="22">
        <f t="shared" si="0"/>
        <v>0</v>
      </c>
      <c r="E13" s="21">
        <v>188500</v>
      </c>
      <c r="F13" s="22">
        <f t="shared" si="1"/>
        <v>188.5</v>
      </c>
      <c r="G13" s="22" t="e">
        <f t="shared" si="2"/>
        <v>#DIV/0!</v>
      </c>
      <c r="H13" s="22">
        <f t="shared" si="3"/>
        <v>188.5</v>
      </c>
      <c r="I13" s="2"/>
    </row>
    <row r="14" spans="1:9" ht="12" customHeight="1">
      <c r="A14" s="15" t="s">
        <v>21</v>
      </c>
      <c r="B14" s="16" t="s">
        <v>20</v>
      </c>
      <c r="C14" s="17">
        <v>17539300</v>
      </c>
      <c r="D14" s="18">
        <f t="shared" si="0"/>
        <v>17539.3</v>
      </c>
      <c r="E14" s="17">
        <v>17315697.829999998</v>
      </c>
      <c r="F14" s="18">
        <f t="shared" si="1"/>
        <v>17315.697829999997</v>
      </c>
      <c r="G14" s="18">
        <f t="shared" si="2"/>
        <v>98.725136293922773</v>
      </c>
      <c r="H14" s="18">
        <f t="shared" si="3"/>
        <v>-223.60217000000193</v>
      </c>
      <c r="I14" s="2"/>
    </row>
    <row r="15" spans="1:9" ht="12" customHeight="1">
      <c r="A15" s="19" t="s">
        <v>23</v>
      </c>
      <c r="B15" s="20" t="s">
        <v>22</v>
      </c>
      <c r="C15" s="21">
        <v>17539300</v>
      </c>
      <c r="D15" s="22">
        <f t="shared" si="0"/>
        <v>17539.3</v>
      </c>
      <c r="E15" s="21">
        <v>17315697.829999998</v>
      </c>
      <c r="F15" s="22">
        <f t="shared" si="1"/>
        <v>17315.697829999997</v>
      </c>
      <c r="G15" s="22">
        <f t="shared" si="2"/>
        <v>98.725136293922773</v>
      </c>
      <c r="H15" s="22">
        <f t="shared" si="3"/>
        <v>-223.60217000000193</v>
      </c>
      <c r="I15" s="2"/>
    </row>
    <row r="16" spans="1:9" ht="12" customHeight="1">
      <c r="A16" s="19" t="s">
        <v>25</v>
      </c>
      <c r="B16" s="20" t="s">
        <v>24</v>
      </c>
      <c r="C16" s="21">
        <v>9173000</v>
      </c>
      <c r="D16" s="22">
        <f t="shared" si="0"/>
        <v>9173</v>
      </c>
      <c r="E16" s="21">
        <v>8783878.6500000004</v>
      </c>
      <c r="F16" s="22">
        <f t="shared" si="1"/>
        <v>8783.8786500000006</v>
      </c>
      <c r="G16" s="22">
        <f t="shared" si="2"/>
        <v>95.757970674806501</v>
      </c>
      <c r="H16" s="22">
        <f t="shared" si="3"/>
        <v>-389.12134999999944</v>
      </c>
      <c r="I16" s="2"/>
    </row>
    <row r="17" spans="1:9" ht="12" customHeight="1">
      <c r="A17" s="19" t="s">
        <v>27</v>
      </c>
      <c r="B17" s="20" t="s">
        <v>26</v>
      </c>
      <c r="C17" s="21">
        <v>9173000</v>
      </c>
      <c r="D17" s="22">
        <f t="shared" si="0"/>
        <v>9173</v>
      </c>
      <c r="E17" s="21">
        <v>8783878.6500000004</v>
      </c>
      <c r="F17" s="22">
        <f t="shared" si="1"/>
        <v>8783.8786500000006</v>
      </c>
      <c r="G17" s="22">
        <f t="shared" si="2"/>
        <v>95.757970674806501</v>
      </c>
      <c r="H17" s="22">
        <f t="shared" si="3"/>
        <v>-389.12134999999944</v>
      </c>
      <c r="I17" s="2"/>
    </row>
    <row r="18" spans="1:9" ht="12" customHeight="1">
      <c r="A18" s="19" t="s">
        <v>29</v>
      </c>
      <c r="B18" s="20" t="s">
        <v>28</v>
      </c>
      <c r="C18" s="21">
        <v>42100</v>
      </c>
      <c r="D18" s="22">
        <f t="shared" si="0"/>
        <v>42.1</v>
      </c>
      <c r="E18" s="21">
        <v>51397.9</v>
      </c>
      <c r="F18" s="22">
        <f t="shared" si="1"/>
        <v>51.3979</v>
      </c>
      <c r="G18" s="22">
        <f t="shared" si="2"/>
        <v>122.08527315914488</v>
      </c>
      <c r="H18" s="22">
        <f t="shared" si="3"/>
        <v>9.2978999999999985</v>
      </c>
      <c r="I18" s="2"/>
    </row>
    <row r="19" spans="1:9" ht="12" customHeight="1">
      <c r="A19" s="19" t="s">
        <v>31</v>
      </c>
      <c r="B19" s="20" t="s">
        <v>30</v>
      </c>
      <c r="C19" s="21">
        <v>42100</v>
      </c>
      <c r="D19" s="22">
        <f t="shared" si="0"/>
        <v>42.1</v>
      </c>
      <c r="E19" s="21">
        <v>51397.9</v>
      </c>
      <c r="F19" s="22">
        <f t="shared" si="1"/>
        <v>51.3979</v>
      </c>
      <c r="G19" s="22">
        <f t="shared" si="2"/>
        <v>122.08527315914488</v>
      </c>
      <c r="H19" s="22">
        <f t="shared" si="3"/>
        <v>9.2978999999999985</v>
      </c>
      <c r="I19" s="2"/>
    </row>
    <row r="20" spans="1:9" ht="12" customHeight="1">
      <c r="A20" s="19" t="s">
        <v>33</v>
      </c>
      <c r="B20" s="20" t="s">
        <v>32</v>
      </c>
      <c r="C20" s="21">
        <v>9264300</v>
      </c>
      <c r="D20" s="22">
        <f t="shared" si="0"/>
        <v>9264.2999999999993</v>
      </c>
      <c r="E20" s="21">
        <v>9358691.3499999996</v>
      </c>
      <c r="F20" s="22">
        <f t="shared" si="1"/>
        <v>9358.6913499999991</v>
      </c>
      <c r="G20" s="22">
        <f t="shared" si="2"/>
        <v>101.01887190613429</v>
      </c>
      <c r="H20" s="22">
        <f t="shared" si="3"/>
        <v>94.391349999999875</v>
      </c>
      <c r="I20" s="2"/>
    </row>
    <row r="21" spans="1:9" ht="12" customHeight="1">
      <c r="A21" s="19" t="s">
        <v>35</v>
      </c>
      <c r="B21" s="20" t="s">
        <v>34</v>
      </c>
      <c r="C21" s="21">
        <v>9264300</v>
      </c>
      <c r="D21" s="22">
        <f t="shared" si="0"/>
        <v>9264.2999999999993</v>
      </c>
      <c r="E21" s="21">
        <v>9358691.3499999996</v>
      </c>
      <c r="F21" s="22">
        <f t="shared" si="1"/>
        <v>9358.6913499999991</v>
      </c>
      <c r="G21" s="22">
        <f t="shared" si="2"/>
        <v>101.01887190613429</v>
      </c>
      <c r="H21" s="22">
        <f t="shared" si="3"/>
        <v>94.391349999999875</v>
      </c>
      <c r="I21" s="2"/>
    </row>
    <row r="22" spans="1:9" ht="12" customHeight="1">
      <c r="A22" s="19" t="s">
        <v>37</v>
      </c>
      <c r="B22" s="20" t="s">
        <v>36</v>
      </c>
      <c r="C22" s="21">
        <v>-940100</v>
      </c>
      <c r="D22" s="22">
        <f t="shared" si="0"/>
        <v>-940.1</v>
      </c>
      <c r="E22" s="21">
        <v>-878270.07</v>
      </c>
      <c r="F22" s="22">
        <f t="shared" si="1"/>
        <v>-878.27006999999992</v>
      </c>
      <c r="G22" s="22">
        <f t="shared" si="2"/>
        <v>93.423047548133169</v>
      </c>
      <c r="H22" s="22">
        <f t="shared" si="3"/>
        <v>61.829930000000104</v>
      </c>
      <c r="I22" s="2"/>
    </row>
    <row r="23" spans="1:9" ht="12" customHeight="1">
      <c r="A23" s="19" t="s">
        <v>39</v>
      </c>
      <c r="B23" s="20" t="s">
        <v>38</v>
      </c>
      <c r="C23" s="21">
        <v>-940100</v>
      </c>
      <c r="D23" s="22">
        <f t="shared" si="0"/>
        <v>-940.1</v>
      </c>
      <c r="E23" s="21">
        <v>-878270.07</v>
      </c>
      <c r="F23" s="22">
        <f t="shared" si="1"/>
        <v>-878.27006999999992</v>
      </c>
      <c r="G23" s="22">
        <f t="shared" si="2"/>
        <v>93.423047548133169</v>
      </c>
      <c r="H23" s="22">
        <f t="shared" si="3"/>
        <v>61.829930000000104</v>
      </c>
      <c r="I23" s="2"/>
    </row>
    <row r="24" spans="1:9" ht="12" customHeight="1">
      <c r="A24" s="15" t="s">
        <v>41</v>
      </c>
      <c r="B24" s="16" t="s">
        <v>40</v>
      </c>
      <c r="C24" s="17">
        <v>25315700</v>
      </c>
      <c r="D24" s="18">
        <f t="shared" si="0"/>
        <v>25315.7</v>
      </c>
      <c r="E24" s="17">
        <v>24901064.989999998</v>
      </c>
      <c r="F24" s="18">
        <f t="shared" si="1"/>
        <v>24901.064989999999</v>
      </c>
      <c r="G24" s="18">
        <f t="shared" si="2"/>
        <v>98.362142820463177</v>
      </c>
      <c r="H24" s="18">
        <f t="shared" si="3"/>
        <v>-414.63501000000178</v>
      </c>
      <c r="I24" s="2"/>
    </row>
    <row r="25" spans="1:9" ht="12" customHeight="1">
      <c r="A25" s="19" t="s">
        <v>43</v>
      </c>
      <c r="B25" s="20" t="s">
        <v>42</v>
      </c>
      <c r="C25" s="21">
        <v>21119900</v>
      </c>
      <c r="D25" s="22">
        <f t="shared" si="0"/>
        <v>21119.9</v>
      </c>
      <c r="E25" s="21">
        <v>20575100.489999998</v>
      </c>
      <c r="F25" s="22">
        <f t="shared" si="1"/>
        <v>20575.100489999997</v>
      </c>
      <c r="G25" s="22">
        <f t="shared" si="2"/>
        <v>97.420444651726541</v>
      </c>
      <c r="H25" s="22">
        <f t="shared" si="3"/>
        <v>-544.79951000000437</v>
      </c>
      <c r="I25" s="2"/>
    </row>
    <row r="26" spans="1:9" ht="12" customHeight="1">
      <c r="A26" s="19" t="s">
        <v>45</v>
      </c>
      <c r="B26" s="20" t="s">
        <v>44</v>
      </c>
      <c r="C26" s="21">
        <v>17769500</v>
      </c>
      <c r="D26" s="22">
        <f t="shared" si="0"/>
        <v>17769.5</v>
      </c>
      <c r="E26" s="21">
        <v>17058185.190000001</v>
      </c>
      <c r="F26" s="22">
        <f t="shared" si="1"/>
        <v>17058.18519</v>
      </c>
      <c r="G26" s="22">
        <f t="shared" si="2"/>
        <v>95.99699029235488</v>
      </c>
      <c r="H26" s="22">
        <f t="shared" si="3"/>
        <v>-711.31480999999985</v>
      </c>
      <c r="I26" s="2"/>
    </row>
    <row r="27" spans="1:9" ht="12" customHeight="1">
      <c r="A27" s="19" t="s">
        <v>46</v>
      </c>
      <c r="B27" s="20" t="s">
        <v>44</v>
      </c>
      <c r="C27" s="21">
        <v>17769500</v>
      </c>
      <c r="D27" s="22">
        <f t="shared" si="0"/>
        <v>17769.5</v>
      </c>
      <c r="E27" s="21">
        <v>17058185.190000001</v>
      </c>
      <c r="F27" s="22">
        <f t="shared" si="1"/>
        <v>17058.18519</v>
      </c>
      <c r="G27" s="22">
        <f t="shared" si="2"/>
        <v>95.99699029235488</v>
      </c>
      <c r="H27" s="22">
        <f t="shared" si="3"/>
        <v>-711.31480999999985</v>
      </c>
      <c r="I27" s="2"/>
    </row>
    <row r="28" spans="1:9" ht="12" customHeight="1">
      <c r="A28" s="19" t="s">
        <v>48</v>
      </c>
      <c r="B28" s="20" t="s">
        <v>47</v>
      </c>
      <c r="C28" s="21">
        <v>3350400</v>
      </c>
      <c r="D28" s="22">
        <f t="shared" si="0"/>
        <v>3350.4</v>
      </c>
      <c r="E28" s="21">
        <v>3516915.3</v>
      </c>
      <c r="F28" s="22">
        <f t="shared" si="1"/>
        <v>3516.9152999999997</v>
      </c>
      <c r="G28" s="22">
        <f t="shared" si="2"/>
        <v>104.97001253581661</v>
      </c>
      <c r="H28" s="22">
        <f t="shared" si="3"/>
        <v>166.51529999999957</v>
      </c>
      <c r="I28" s="2"/>
    </row>
    <row r="29" spans="1:9" ht="12" customHeight="1">
      <c r="A29" s="19" t="s">
        <v>50</v>
      </c>
      <c r="B29" s="20" t="s">
        <v>49</v>
      </c>
      <c r="C29" s="21">
        <v>3350400</v>
      </c>
      <c r="D29" s="22">
        <f t="shared" si="0"/>
        <v>3350.4</v>
      </c>
      <c r="E29" s="21">
        <v>3516915.3</v>
      </c>
      <c r="F29" s="22">
        <f t="shared" si="1"/>
        <v>3516.9152999999997</v>
      </c>
      <c r="G29" s="22">
        <f t="shared" si="2"/>
        <v>104.97001253581661</v>
      </c>
      <c r="H29" s="22">
        <f t="shared" si="3"/>
        <v>166.51529999999957</v>
      </c>
      <c r="I29" s="2"/>
    </row>
    <row r="30" spans="1:9" ht="12" customHeight="1">
      <c r="A30" s="19" t="s">
        <v>52</v>
      </c>
      <c r="B30" s="20" t="s">
        <v>51</v>
      </c>
      <c r="C30" s="21">
        <v>0</v>
      </c>
      <c r="D30" s="22">
        <f t="shared" si="0"/>
        <v>0</v>
      </c>
      <c r="E30" s="21">
        <v>596.32000000000005</v>
      </c>
      <c r="F30" s="22">
        <f t="shared" si="1"/>
        <v>0.59632000000000007</v>
      </c>
      <c r="G30" s="22" t="e">
        <f t="shared" si="2"/>
        <v>#DIV/0!</v>
      </c>
      <c r="H30" s="22">
        <f t="shared" si="3"/>
        <v>0.59632000000000007</v>
      </c>
      <c r="I30" s="2"/>
    </row>
    <row r="31" spans="1:9" ht="12" customHeight="1">
      <c r="A31" s="19" t="s">
        <v>53</v>
      </c>
      <c r="B31" s="20" t="s">
        <v>51</v>
      </c>
      <c r="C31" s="21">
        <v>0</v>
      </c>
      <c r="D31" s="22">
        <f t="shared" si="0"/>
        <v>0</v>
      </c>
      <c r="E31" s="21">
        <v>596.32000000000005</v>
      </c>
      <c r="F31" s="22">
        <f t="shared" si="1"/>
        <v>0.59632000000000007</v>
      </c>
      <c r="G31" s="22" t="e">
        <f t="shared" si="2"/>
        <v>#DIV/0!</v>
      </c>
      <c r="H31" s="22">
        <f t="shared" si="3"/>
        <v>0.59632000000000007</v>
      </c>
      <c r="I31" s="2"/>
    </row>
    <row r="32" spans="1:9" ht="12" customHeight="1">
      <c r="A32" s="19" t="s">
        <v>55</v>
      </c>
      <c r="B32" s="20" t="s">
        <v>54</v>
      </c>
      <c r="C32" s="21">
        <v>286200</v>
      </c>
      <c r="D32" s="22">
        <f t="shared" si="0"/>
        <v>286.2</v>
      </c>
      <c r="E32" s="21">
        <v>69303</v>
      </c>
      <c r="F32" s="22">
        <f t="shared" si="1"/>
        <v>69.302999999999997</v>
      </c>
      <c r="G32" s="22">
        <f t="shared" si="2"/>
        <v>24.214884696016771</v>
      </c>
      <c r="H32" s="22">
        <f t="shared" si="3"/>
        <v>-216.89699999999999</v>
      </c>
      <c r="I32" s="2"/>
    </row>
    <row r="33" spans="1:9" ht="12" customHeight="1">
      <c r="A33" s="19" t="s">
        <v>56</v>
      </c>
      <c r="B33" s="20" t="s">
        <v>54</v>
      </c>
      <c r="C33" s="21">
        <v>286200</v>
      </c>
      <c r="D33" s="22">
        <f t="shared" si="0"/>
        <v>286.2</v>
      </c>
      <c r="E33" s="21">
        <v>69303</v>
      </c>
      <c r="F33" s="22">
        <f t="shared" si="1"/>
        <v>69.302999999999997</v>
      </c>
      <c r="G33" s="22">
        <f t="shared" si="2"/>
        <v>24.214884696016771</v>
      </c>
      <c r="H33" s="22">
        <f t="shared" si="3"/>
        <v>-216.89699999999999</v>
      </c>
      <c r="I33" s="2"/>
    </row>
    <row r="34" spans="1:9" ht="12" customHeight="1">
      <c r="A34" s="19" t="s">
        <v>58</v>
      </c>
      <c r="B34" s="20" t="s">
        <v>57</v>
      </c>
      <c r="C34" s="21">
        <v>3909600</v>
      </c>
      <c r="D34" s="22">
        <f t="shared" si="0"/>
        <v>3909.6</v>
      </c>
      <c r="E34" s="21">
        <v>4256065.18</v>
      </c>
      <c r="F34" s="22">
        <f t="shared" si="1"/>
        <v>4256.0651799999996</v>
      </c>
      <c r="G34" s="22">
        <f t="shared" si="2"/>
        <v>108.86190863515448</v>
      </c>
      <c r="H34" s="22">
        <f t="shared" si="3"/>
        <v>346.46517999999969</v>
      </c>
      <c r="I34" s="2"/>
    </row>
    <row r="35" spans="1:9" ht="12" customHeight="1">
      <c r="A35" s="19" t="s">
        <v>60</v>
      </c>
      <c r="B35" s="20" t="s">
        <v>59</v>
      </c>
      <c r="C35" s="21">
        <v>3909600</v>
      </c>
      <c r="D35" s="22">
        <f t="shared" si="0"/>
        <v>3909.6</v>
      </c>
      <c r="E35" s="21">
        <v>4256065.18</v>
      </c>
      <c r="F35" s="22">
        <f t="shared" si="1"/>
        <v>4256.0651799999996</v>
      </c>
      <c r="G35" s="22">
        <f t="shared" si="2"/>
        <v>108.86190863515448</v>
      </c>
      <c r="H35" s="22">
        <f t="shared" si="3"/>
        <v>346.46517999999969</v>
      </c>
      <c r="I35" s="2"/>
    </row>
    <row r="36" spans="1:9" ht="12" customHeight="1">
      <c r="A36" s="15" t="s">
        <v>62</v>
      </c>
      <c r="B36" s="16" t="s">
        <v>61</v>
      </c>
      <c r="C36" s="17">
        <v>21556800</v>
      </c>
      <c r="D36" s="18">
        <f t="shared" si="0"/>
        <v>21556.799999999999</v>
      </c>
      <c r="E36" s="17">
        <v>24255812.850000001</v>
      </c>
      <c r="F36" s="18">
        <f t="shared" si="1"/>
        <v>24255.812850000002</v>
      </c>
      <c r="G36" s="18">
        <f t="shared" si="2"/>
        <v>112.52047080271656</v>
      </c>
      <c r="H36" s="18">
        <f t="shared" si="3"/>
        <v>2699.0128500000028</v>
      </c>
      <c r="I36" s="2"/>
    </row>
    <row r="37" spans="1:9" ht="12" customHeight="1">
      <c r="A37" s="19" t="s">
        <v>64</v>
      </c>
      <c r="B37" s="20" t="s">
        <v>63</v>
      </c>
      <c r="C37" s="21">
        <v>6068900</v>
      </c>
      <c r="D37" s="22">
        <f t="shared" si="0"/>
        <v>6068.9</v>
      </c>
      <c r="E37" s="21">
        <v>6318396.79</v>
      </c>
      <c r="F37" s="22">
        <f t="shared" si="1"/>
        <v>6318.3967899999998</v>
      </c>
      <c r="G37" s="22">
        <f t="shared" si="2"/>
        <v>104.11107103428958</v>
      </c>
      <c r="H37" s="22">
        <f t="shared" si="3"/>
        <v>249.49679000000015</v>
      </c>
      <c r="I37" s="2"/>
    </row>
    <row r="38" spans="1:9" ht="12" customHeight="1">
      <c r="A38" s="19" t="s">
        <v>66</v>
      </c>
      <c r="B38" s="20" t="s">
        <v>65</v>
      </c>
      <c r="C38" s="21">
        <v>6068900</v>
      </c>
      <c r="D38" s="22">
        <f t="shared" si="0"/>
        <v>6068.9</v>
      </c>
      <c r="E38" s="21">
        <v>6318396.79</v>
      </c>
      <c r="F38" s="22">
        <f t="shared" si="1"/>
        <v>6318.3967899999998</v>
      </c>
      <c r="G38" s="22">
        <f t="shared" si="2"/>
        <v>104.11107103428958</v>
      </c>
      <c r="H38" s="22">
        <f t="shared" si="3"/>
        <v>249.49679000000015</v>
      </c>
      <c r="I38" s="2"/>
    </row>
    <row r="39" spans="1:9" ht="12" customHeight="1">
      <c r="A39" s="19" t="s">
        <v>68</v>
      </c>
      <c r="B39" s="20" t="s">
        <v>67</v>
      </c>
      <c r="C39" s="21">
        <v>15487900</v>
      </c>
      <c r="D39" s="22">
        <f t="shared" si="0"/>
        <v>15487.9</v>
      </c>
      <c r="E39" s="21">
        <v>17937416.059999999</v>
      </c>
      <c r="F39" s="22">
        <f t="shared" si="1"/>
        <v>17937.41606</v>
      </c>
      <c r="G39" s="22">
        <f t="shared" si="2"/>
        <v>115.81567585017982</v>
      </c>
      <c r="H39" s="22">
        <f t="shared" si="3"/>
        <v>2449.5160599999999</v>
      </c>
      <c r="I39" s="2"/>
    </row>
    <row r="40" spans="1:9" ht="12" customHeight="1">
      <c r="A40" s="19" t="s">
        <v>70</v>
      </c>
      <c r="B40" s="20" t="s">
        <v>69</v>
      </c>
      <c r="C40" s="21">
        <v>2487900</v>
      </c>
      <c r="D40" s="22">
        <f t="shared" si="0"/>
        <v>2487.9</v>
      </c>
      <c r="E40" s="21">
        <v>5931731.6699999999</v>
      </c>
      <c r="F40" s="22">
        <f t="shared" si="1"/>
        <v>5931.7316700000001</v>
      </c>
      <c r="G40" s="22">
        <f t="shared" si="2"/>
        <v>238.42323525865186</v>
      </c>
      <c r="H40" s="22">
        <f t="shared" si="3"/>
        <v>3443.83167</v>
      </c>
      <c r="I40" s="2"/>
    </row>
    <row r="41" spans="1:9" ht="12" customHeight="1">
      <c r="A41" s="19" t="s">
        <v>72</v>
      </c>
      <c r="B41" s="20" t="s">
        <v>71</v>
      </c>
      <c r="C41" s="21">
        <v>2487900</v>
      </c>
      <c r="D41" s="22">
        <f t="shared" si="0"/>
        <v>2487.9</v>
      </c>
      <c r="E41" s="21">
        <v>5931731.6699999999</v>
      </c>
      <c r="F41" s="22">
        <f t="shared" si="1"/>
        <v>5931.7316700000001</v>
      </c>
      <c r="G41" s="22">
        <f t="shared" si="2"/>
        <v>238.42323525865186</v>
      </c>
      <c r="H41" s="22">
        <f t="shared" si="3"/>
        <v>3443.83167</v>
      </c>
      <c r="I41" s="2"/>
    </row>
    <row r="42" spans="1:9" ht="12" customHeight="1">
      <c r="A42" s="19" t="s">
        <v>74</v>
      </c>
      <c r="B42" s="20" t="s">
        <v>73</v>
      </c>
      <c r="C42" s="21">
        <v>13000000</v>
      </c>
      <c r="D42" s="22">
        <f t="shared" si="0"/>
        <v>13000</v>
      </c>
      <c r="E42" s="21">
        <v>12005684.390000001</v>
      </c>
      <c r="F42" s="22">
        <f t="shared" si="1"/>
        <v>12005.68439</v>
      </c>
      <c r="G42" s="22">
        <f t="shared" si="2"/>
        <v>92.351418384615386</v>
      </c>
      <c r="H42" s="22">
        <f t="shared" si="3"/>
        <v>-994.31560999999965</v>
      </c>
      <c r="I42" s="2"/>
    </row>
    <row r="43" spans="1:9" ht="12" customHeight="1">
      <c r="A43" s="19" t="s">
        <v>76</v>
      </c>
      <c r="B43" s="20" t="s">
        <v>75</v>
      </c>
      <c r="C43" s="21">
        <v>13000000</v>
      </c>
      <c r="D43" s="22">
        <f t="shared" si="0"/>
        <v>13000</v>
      </c>
      <c r="E43" s="21">
        <v>12005684.390000001</v>
      </c>
      <c r="F43" s="22">
        <f t="shared" si="1"/>
        <v>12005.68439</v>
      </c>
      <c r="G43" s="22">
        <f t="shared" si="2"/>
        <v>92.351418384615386</v>
      </c>
      <c r="H43" s="22">
        <f t="shared" si="3"/>
        <v>-994.31560999999965</v>
      </c>
      <c r="I43" s="2"/>
    </row>
    <row r="44" spans="1:9" ht="12" customHeight="1">
      <c r="A44" s="15" t="s">
        <v>78</v>
      </c>
      <c r="B44" s="16" t="s">
        <v>77</v>
      </c>
      <c r="C44" s="17">
        <v>7267000</v>
      </c>
      <c r="D44" s="18">
        <f t="shared" si="0"/>
        <v>7267</v>
      </c>
      <c r="E44" s="17">
        <v>3084219.76</v>
      </c>
      <c r="F44" s="18">
        <f t="shared" si="1"/>
        <v>3084.21976</v>
      </c>
      <c r="G44" s="18">
        <f t="shared" si="2"/>
        <v>42.44144433741571</v>
      </c>
      <c r="H44" s="18">
        <f t="shared" si="3"/>
        <v>-4182.78024</v>
      </c>
      <c r="I44" s="2"/>
    </row>
    <row r="45" spans="1:9" ht="12" customHeight="1">
      <c r="A45" s="19" t="s">
        <v>80</v>
      </c>
      <c r="B45" s="20" t="s">
        <v>79</v>
      </c>
      <c r="C45" s="21">
        <v>7252000</v>
      </c>
      <c r="D45" s="22">
        <f t="shared" si="0"/>
        <v>7252</v>
      </c>
      <c r="E45" s="21">
        <v>3039219.76</v>
      </c>
      <c r="F45" s="22">
        <f t="shared" si="1"/>
        <v>3039.21976</v>
      </c>
      <c r="G45" s="22">
        <f t="shared" si="2"/>
        <v>41.908711527854386</v>
      </c>
      <c r="H45" s="22">
        <f t="shared" si="3"/>
        <v>-4212.78024</v>
      </c>
      <c r="I45" s="2"/>
    </row>
    <row r="46" spans="1:9" ht="12" customHeight="1">
      <c r="A46" s="19" t="s">
        <v>82</v>
      </c>
      <c r="B46" s="20" t="s">
        <v>81</v>
      </c>
      <c r="C46" s="21">
        <v>7252000</v>
      </c>
      <c r="D46" s="22">
        <f t="shared" si="0"/>
        <v>7252</v>
      </c>
      <c r="E46" s="21">
        <v>3039219.76</v>
      </c>
      <c r="F46" s="22">
        <f t="shared" si="1"/>
        <v>3039.21976</v>
      </c>
      <c r="G46" s="22">
        <f t="shared" si="2"/>
        <v>41.908711527854386</v>
      </c>
      <c r="H46" s="22">
        <f t="shared" si="3"/>
        <v>-4212.78024</v>
      </c>
      <c r="I46" s="2"/>
    </row>
    <row r="47" spans="1:9" ht="12" customHeight="1">
      <c r="A47" s="19" t="s">
        <v>84</v>
      </c>
      <c r="B47" s="20" t="s">
        <v>83</v>
      </c>
      <c r="C47" s="21">
        <v>15000</v>
      </c>
      <c r="D47" s="22">
        <f t="shared" si="0"/>
        <v>15</v>
      </c>
      <c r="E47" s="21">
        <v>45000</v>
      </c>
      <c r="F47" s="22">
        <f t="shared" si="1"/>
        <v>45</v>
      </c>
      <c r="G47" s="22">
        <f t="shared" si="2"/>
        <v>300</v>
      </c>
      <c r="H47" s="22">
        <f t="shared" si="3"/>
        <v>30</v>
      </c>
      <c r="I47" s="2"/>
    </row>
    <row r="48" spans="1:9" ht="12" customHeight="1">
      <c r="A48" s="19" t="s">
        <v>86</v>
      </c>
      <c r="B48" s="20" t="s">
        <v>85</v>
      </c>
      <c r="C48" s="21">
        <v>15000</v>
      </c>
      <c r="D48" s="22">
        <f t="shared" si="0"/>
        <v>15</v>
      </c>
      <c r="E48" s="21">
        <v>45000</v>
      </c>
      <c r="F48" s="22">
        <f t="shared" si="1"/>
        <v>45</v>
      </c>
      <c r="G48" s="22">
        <f t="shared" si="2"/>
        <v>300</v>
      </c>
      <c r="H48" s="22">
        <f t="shared" si="3"/>
        <v>30</v>
      </c>
      <c r="I48" s="2"/>
    </row>
    <row r="49" spans="1:9" ht="12" customHeight="1">
      <c r="A49" s="19"/>
      <c r="B49" s="16" t="s">
        <v>244</v>
      </c>
      <c r="C49" s="17">
        <f>SUM(C50+C67+C72+C76+C90+C116)</f>
        <v>12547805.18</v>
      </c>
      <c r="D49" s="18">
        <f t="shared" si="0"/>
        <v>12547.805179999999</v>
      </c>
      <c r="E49" s="17">
        <f t="shared" ref="E49" si="5">SUM(E50+E67+E72+E76+E90+E116)</f>
        <v>23277043.590000004</v>
      </c>
      <c r="F49" s="18">
        <f t="shared" si="1"/>
        <v>23277.043590000005</v>
      </c>
      <c r="G49" s="18">
        <f t="shared" si="2"/>
        <v>185.50689348525577</v>
      </c>
      <c r="H49" s="18">
        <f t="shared" si="3"/>
        <v>10729.238410000005</v>
      </c>
      <c r="I49" s="2"/>
    </row>
    <row r="50" spans="1:9" ht="12" customHeight="1">
      <c r="A50" s="15" t="s">
        <v>88</v>
      </c>
      <c r="B50" s="16" t="s">
        <v>87</v>
      </c>
      <c r="C50" s="17">
        <v>8764800</v>
      </c>
      <c r="D50" s="18">
        <f t="shared" si="0"/>
        <v>8764.7999999999993</v>
      </c>
      <c r="E50" s="17">
        <v>9867014.0600000005</v>
      </c>
      <c r="F50" s="18">
        <f t="shared" si="1"/>
        <v>9867.0140600000013</v>
      </c>
      <c r="G50" s="18">
        <f t="shared" si="2"/>
        <v>112.57546161920411</v>
      </c>
      <c r="H50" s="18">
        <f t="shared" si="3"/>
        <v>1102.2140600000021</v>
      </c>
      <c r="I50" s="2"/>
    </row>
    <row r="51" spans="1:9" ht="12" customHeight="1">
      <c r="A51" s="19" t="s">
        <v>90</v>
      </c>
      <c r="B51" s="20" t="s">
        <v>89</v>
      </c>
      <c r="C51" s="21">
        <v>8514800</v>
      </c>
      <c r="D51" s="22">
        <f t="shared" si="0"/>
        <v>8514.7999999999993</v>
      </c>
      <c r="E51" s="21">
        <v>9432131.0899999999</v>
      </c>
      <c r="F51" s="22">
        <f t="shared" si="1"/>
        <v>9432.1310899999989</v>
      </c>
      <c r="G51" s="22">
        <f t="shared" si="2"/>
        <v>110.77337212852916</v>
      </c>
      <c r="H51" s="22">
        <f t="shared" si="3"/>
        <v>917.33108999999968</v>
      </c>
      <c r="I51" s="2"/>
    </row>
    <row r="52" spans="1:9" ht="12" customHeight="1">
      <c r="A52" s="19" t="s">
        <v>92</v>
      </c>
      <c r="B52" s="20" t="s">
        <v>91</v>
      </c>
      <c r="C52" s="21">
        <v>5250900</v>
      </c>
      <c r="D52" s="22">
        <f t="shared" si="0"/>
        <v>5250.9</v>
      </c>
      <c r="E52" s="21">
        <v>5918122.1699999999</v>
      </c>
      <c r="F52" s="22">
        <f t="shared" si="1"/>
        <v>5918.1221699999996</v>
      </c>
      <c r="G52" s="22">
        <f t="shared" si="2"/>
        <v>112.70681540307376</v>
      </c>
      <c r="H52" s="22">
        <f t="shared" si="3"/>
        <v>667.22217000000001</v>
      </c>
      <c r="I52" s="2"/>
    </row>
    <row r="53" spans="1:9" ht="12" customHeight="1">
      <c r="A53" s="19" t="s">
        <v>94</v>
      </c>
      <c r="B53" s="20" t="s">
        <v>93</v>
      </c>
      <c r="C53" s="21">
        <v>5250900</v>
      </c>
      <c r="D53" s="22">
        <f t="shared" si="0"/>
        <v>5250.9</v>
      </c>
      <c r="E53" s="21">
        <v>5918122.1699999999</v>
      </c>
      <c r="F53" s="22">
        <f t="shared" si="1"/>
        <v>5918.1221699999996</v>
      </c>
      <c r="G53" s="22">
        <f t="shared" si="2"/>
        <v>112.70681540307376</v>
      </c>
      <c r="H53" s="22">
        <f t="shared" si="3"/>
        <v>667.22217000000001</v>
      </c>
      <c r="I53" s="2"/>
    </row>
    <row r="54" spans="1:9" ht="12" customHeight="1">
      <c r="A54" s="19" t="s">
        <v>96</v>
      </c>
      <c r="B54" s="20" t="s">
        <v>95</v>
      </c>
      <c r="C54" s="21">
        <v>417500</v>
      </c>
      <c r="D54" s="22">
        <f t="shared" si="0"/>
        <v>417.5</v>
      </c>
      <c r="E54" s="21">
        <v>-750.35</v>
      </c>
      <c r="F54" s="22">
        <f t="shared" si="1"/>
        <v>-0.75035000000000007</v>
      </c>
      <c r="G54" s="22">
        <f t="shared" si="2"/>
        <v>-0.17972455089820361</v>
      </c>
      <c r="H54" s="22">
        <f t="shared" si="3"/>
        <v>-418.25035000000003</v>
      </c>
      <c r="I54" s="2"/>
    </row>
    <row r="55" spans="1:9" ht="12" customHeight="1">
      <c r="A55" s="19" t="s">
        <v>98</v>
      </c>
      <c r="B55" s="20" t="s">
        <v>97</v>
      </c>
      <c r="C55" s="21">
        <v>417500</v>
      </c>
      <c r="D55" s="22">
        <f t="shared" si="0"/>
        <v>417.5</v>
      </c>
      <c r="E55" s="21">
        <v>-750.35</v>
      </c>
      <c r="F55" s="22">
        <f t="shared" si="1"/>
        <v>-0.75035000000000007</v>
      </c>
      <c r="G55" s="22">
        <f t="shared" si="2"/>
        <v>-0.17972455089820361</v>
      </c>
      <c r="H55" s="22">
        <f t="shared" si="3"/>
        <v>-418.25035000000003</v>
      </c>
      <c r="I55" s="2"/>
    </row>
    <row r="56" spans="1:9" ht="12" customHeight="1">
      <c r="A56" s="19" t="s">
        <v>100</v>
      </c>
      <c r="B56" s="20" t="s">
        <v>99</v>
      </c>
      <c r="C56" s="21">
        <v>2846400</v>
      </c>
      <c r="D56" s="22">
        <f t="shared" si="0"/>
        <v>2846.4</v>
      </c>
      <c r="E56" s="21">
        <v>3514759.27</v>
      </c>
      <c r="F56" s="22">
        <f t="shared" si="1"/>
        <v>3514.75927</v>
      </c>
      <c r="G56" s="22">
        <f t="shared" si="2"/>
        <v>123.48086249297359</v>
      </c>
      <c r="H56" s="22">
        <f t="shared" si="3"/>
        <v>668.35926999999992</v>
      </c>
      <c r="I56" s="2"/>
    </row>
    <row r="57" spans="1:9" ht="12" customHeight="1">
      <c r="A57" s="19" t="s">
        <v>102</v>
      </c>
      <c r="B57" s="20" t="s">
        <v>101</v>
      </c>
      <c r="C57" s="21">
        <v>2846400</v>
      </c>
      <c r="D57" s="22">
        <f t="shared" si="0"/>
        <v>2846.4</v>
      </c>
      <c r="E57" s="21">
        <v>3514759.27</v>
      </c>
      <c r="F57" s="22">
        <f t="shared" si="1"/>
        <v>3514.75927</v>
      </c>
      <c r="G57" s="22">
        <f t="shared" si="2"/>
        <v>123.48086249297359</v>
      </c>
      <c r="H57" s="22">
        <f t="shared" si="3"/>
        <v>668.35926999999992</v>
      </c>
      <c r="I57" s="2"/>
    </row>
    <row r="58" spans="1:9" ht="12" customHeight="1">
      <c r="A58" s="19" t="s">
        <v>104</v>
      </c>
      <c r="B58" s="20" t="s">
        <v>103</v>
      </c>
      <c r="C58" s="21">
        <v>0</v>
      </c>
      <c r="D58" s="22">
        <f t="shared" si="0"/>
        <v>0</v>
      </c>
      <c r="E58" s="21">
        <v>12.36</v>
      </c>
      <c r="F58" s="22">
        <f t="shared" si="1"/>
        <v>1.2359999999999999E-2</v>
      </c>
      <c r="G58" s="22" t="e">
        <f t="shared" si="2"/>
        <v>#DIV/0!</v>
      </c>
      <c r="H58" s="22">
        <f t="shared" si="3"/>
        <v>1.2359999999999999E-2</v>
      </c>
      <c r="I58" s="2"/>
    </row>
    <row r="59" spans="1:9" ht="12" customHeight="1">
      <c r="A59" s="19" t="s">
        <v>106</v>
      </c>
      <c r="B59" s="20" t="s">
        <v>105</v>
      </c>
      <c r="C59" s="21">
        <v>0</v>
      </c>
      <c r="D59" s="22">
        <f t="shared" si="0"/>
        <v>0</v>
      </c>
      <c r="E59" s="21">
        <v>12.36</v>
      </c>
      <c r="F59" s="22">
        <f t="shared" si="1"/>
        <v>1.2359999999999999E-2</v>
      </c>
      <c r="G59" s="22" t="e">
        <f t="shared" si="2"/>
        <v>#DIV/0!</v>
      </c>
      <c r="H59" s="22">
        <f t="shared" si="3"/>
        <v>1.2359999999999999E-2</v>
      </c>
      <c r="I59" s="2"/>
    </row>
    <row r="60" spans="1:9" ht="12" customHeight="1">
      <c r="A60" s="19" t="s">
        <v>108</v>
      </c>
      <c r="B60" s="20" t="s">
        <v>107</v>
      </c>
      <c r="C60" s="21">
        <v>0</v>
      </c>
      <c r="D60" s="22">
        <f t="shared" si="0"/>
        <v>0</v>
      </c>
      <c r="E60" s="21">
        <v>12.36</v>
      </c>
      <c r="F60" s="22">
        <f t="shared" si="1"/>
        <v>1.2359999999999999E-2</v>
      </c>
      <c r="G60" s="22" t="e">
        <f t="shared" si="2"/>
        <v>#DIV/0!</v>
      </c>
      <c r="H60" s="22">
        <f t="shared" si="3"/>
        <v>1.2359999999999999E-2</v>
      </c>
      <c r="I60" s="2"/>
    </row>
    <row r="61" spans="1:9" ht="12" customHeight="1">
      <c r="A61" s="19" t="s">
        <v>110</v>
      </c>
      <c r="B61" s="20" t="s">
        <v>109</v>
      </c>
      <c r="C61" s="21">
        <v>0</v>
      </c>
      <c r="D61" s="22">
        <f t="shared" si="0"/>
        <v>0</v>
      </c>
      <c r="E61" s="21">
        <v>150000</v>
      </c>
      <c r="F61" s="22">
        <f t="shared" si="1"/>
        <v>150</v>
      </c>
      <c r="G61" s="22" t="e">
        <f t="shared" si="2"/>
        <v>#DIV/0!</v>
      </c>
      <c r="H61" s="22">
        <f t="shared" si="3"/>
        <v>150</v>
      </c>
      <c r="I61" s="2"/>
    </row>
    <row r="62" spans="1:9" ht="12" customHeight="1">
      <c r="A62" s="19" t="s">
        <v>112</v>
      </c>
      <c r="B62" s="20" t="s">
        <v>111</v>
      </c>
      <c r="C62" s="21">
        <v>0</v>
      </c>
      <c r="D62" s="22">
        <f t="shared" si="0"/>
        <v>0</v>
      </c>
      <c r="E62" s="21">
        <v>150000</v>
      </c>
      <c r="F62" s="22">
        <f t="shared" si="1"/>
        <v>150</v>
      </c>
      <c r="G62" s="22" t="e">
        <f t="shared" si="2"/>
        <v>#DIV/0!</v>
      </c>
      <c r="H62" s="22">
        <f t="shared" si="3"/>
        <v>150</v>
      </c>
      <c r="I62" s="2"/>
    </row>
    <row r="63" spans="1:9" ht="12" customHeight="1">
      <c r="A63" s="19" t="s">
        <v>114</v>
      </c>
      <c r="B63" s="20" t="s">
        <v>113</v>
      </c>
      <c r="C63" s="21">
        <v>0</v>
      </c>
      <c r="D63" s="22">
        <f t="shared" si="0"/>
        <v>0</v>
      </c>
      <c r="E63" s="21">
        <v>150000</v>
      </c>
      <c r="F63" s="22">
        <f t="shared" si="1"/>
        <v>150</v>
      </c>
      <c r="G63" s="22" t="e">
        <f t="shared" si="2"/>
        <v>#DIV/0!</v>
      </c>
      <c r="H63" s="22">
        <f t="shared" si="3"/>
        <v>150</v>
      </c>
      <c r="I63" s="2"/>
    </row>
    <row r="64" spans="1:9" ht="12" customHeight="1">
      <c r="A64" s="19" t="s">
        <v>116</v>
      </c>
      <c r="B64" s="20" t="s">
        <v>115</v>
      </c>
      <c r="C64" s="21">
        <v>250000</v>
      </c>
      <c r="D64" s="22">
        <f t="shared" si="0"/>
        <v>250</v>
      </c>
      <c r="E64" s="21">
        <v>284870.61</v>
      </c>
      <c r="F64" s="22">
        <f t="shared" si="1"/>
        <v>284.87061</v>
      </c>
      <c r="G64" s="22">
        <f t="shared" si="2"/>
        <v>113.94824400000002</v>
      </c>
      <c r="H64" s="22">
        <f t="shared" si="3"/>
        <v>34.870609999999999</v>
      </c>
      <c r="I64" s="2"/>
    </row>
    <row r="65" spans="1:9" ht="12" customHeight="1">
      <c r="A65" s="19" t="s">
        <v>118</v>
      </c>
      <c r="B65" s="20" t="s">
        <v>117</v>
      </c>
      <c r="C65" s="21">
        <v>250000</v>
      </c>
      <c r="D65" s="22">
        <f t="shared" si="0"/>
        <v>250</v>
      </c>
      <c r="E65" s="21">
        <v>284870.61</v>
      </c>
      <c r="F65" s="22">
        <f t="shared" si="1"/>
        <v>284.87061</v>
      </c>
      <c r="G65" s="22">
        <f t="shared" si="2"/>
        <v>113.94824400000002</v>
      </c>
      <c r="H65" s="22">
        <f t="shared" si="3"/>
        <v>34.870609999999999</v>
      </c>
      <c r="I65" s="2"/>
    </row>
    <row r="66" spans="1:9" ht="12" customHeight="1">
      <c r="A66" s="19" t="s">
        <v>120</v>
      </c>
      <c r="B66" s="20" t="s">
        <v>119</v>
      </c>
      <c r="C66" s="21">
        <v>250000</v>
      </c>
      <c r="D66" s="22">
        <f t="shared" si="0"/>
        <v>250</v>
      </c>
      <c r="E66" s="21">
        <v>284870.61</v>
      </c>
      <c r="F66" s="22">
        <f t="shared" si="1"/>
        <v>284.87061</v>
      </c>
      <c r="G66" s="22">
        <f t="shared" si="2"/>
        <v>113.94824400000002</v>
      </c>
      <c r="H66" s="22">
        <f t="shared" si="3"/>
        <v>34.870609999999999</v>
      </c>
      <c r="I66" s="2"/>
    </row>
    <row r="67" spans="1:9" ht="12" customHeight="1">
      <c r="A67" s="15" t="s">
        <v>122</v>
      </c>
      <c r="B67" s="16" t="s">
        <v>121</v>
      </c>
      <c r="C67" s="17">
        <v>36100</v>
      </c>
      <c r="D67" s="18">
        <f t="shared" si="0"/>
        <v>36.1</v>
      </c>
      <c r="E67" s="17">
        <v>13180.7</v>
      </c>
      <c r="F67" s="18">
        <f t="shared" si="1"/>
        <v>13.1807</v>
      </c>
      <c r="G67" s="18">
        <f t="shared" si="2"/>
        <v>36.511634349030473</v>
      </c>
      <c r="H67" s="18">
        <f t="shared" si="3"/>
        <v>-22.9193</v>
      </c>
      <c r="I67" s="2"/>
    </row>
    <row r="68" spans="1:9" ht="12" customHeight="1">
      <c r="A68" s="19" t="s">
        <v>124</v>
      </c>
      <c r="B68" s="20" t="s">
        <v>123</v>
      </c>
      <c r="C68" s="21">
        <v>36100</v>
      </c>
      <c r="D68" s="22">
        <f t="shared" ref="D68:D122" si="6">SUM(C68/1000)</f>
        <v>36.1</v>
      </c>
      <c r="E68" s="21">
        <v>13180.7</v>
      </c>
      <c r="F68" s="22">
        <f t="shared" ref="F68:F122" si="7">SUM(E68/1000)</f>
        <v>13.1807</v>
      </c>
      <c r="G68" s="22">
        <f t="shared" ref="G68:G122" si="8">SUM(F68/D68*100)</f>
        <v>36.511634349030473</v>
      </c>
      <c r="H68" s="22">
        <f t="shared" ref="H68:H122" si="9">SUM(F68-D68)</f>
        <v>-22.9193</v>
      </c>
      <c r="I68" s="2"/>
    </row>
    <row r="69" spans="1:9" ht="12" customHeight="1">
      <c r="A69" s="19" t="s">
        <v>126</v>
      </c>
      <c r="B69" s="20" t="s">
        <v>125</v>
      </c>
      <c r="C69" s="21">
        <v>36100</v>
      </c>
      <c r="D69" s="22">
        <f t="shared" si="6"/>
        <v>36.1</v>
      </c>
      <c r="E69" s="21">
        <v>10402.530000000001</v>
      </c>
      <c r="F69" s="22">
        <f t="shared" si="7"/>
        <v>10.40253</v>
      </c>
      <c r="G69" s="22">
        <f t="shared" si="8"/>
        <v>28.815872576177288</v>
      </c>
      <c r="H69" s="22">
        <f t="shared" si="9"/>
        <v>-25.697470000000003</v>
      </c>
      <c r="I69" s="2"/>
    </row>
    <row r="70" spans="1:9" ht="12" customHeight="1">
      <c r="A70" s="19" t="s">
        <v>128</v>
      </c>
      <c r="B70" s="20" t="s">
        <v>127</v>
      </c>
      <c r="C70" s="21">
        <v>0</v>
      </c>
      <c r="D70" s="22">
        <f t="shared" si="6"/>
        <v>0</v>
      </c>
      <c r="E70" s="21">
        <v>2778.17</v>
      </c>
      <c r="F70" s="22">
        <f t="shared" si="7"/>
        <v>2.7781700000000003</v>
      </c>
      <c r="G70" s="22" t="e">
        <f t="shared" si="8"/>
        <v>#DIV/0!</v>
      </c>
      <c r="H70" s="22">
        <f t="shared" si="9"/>
        <v>2.7781700000000003</v>
      </c>
      <c r="I70" s="2"/>
    </row>
    <row r="71" spans="1:9" ht="12" customHeight="1">
      <c r="A71" s="19" t="s">
        <v>130</v>
      </c>
      <c r="B71" s="20" t="s">
        <v>129</v>
      </c>
      <c r="C71" s="21">
        <v>0</v>
      </c>
      <c r="D71" s="22">
        <f t="shared" si="6"/>
        <v>0</v>
      </c>
      <c r="E71" s="21">
        <v>2778.17</v>
      </c>
      <c r="F71" s="22">
        <f t="shared" si="7"/>
        <v>2.7781700000000003</v>
      </c>
      <c r="G71" s="22" t="e">
        <f t="shared" si="8"/>
        <v>#DIV/0!</v>
      </c>
      <c r="H71" s="22">
        <f t="shared" si="9"/>
        <v>2.7781700000000003</v>
      </c>
      <c r="I71" s="2"/>
    </row>
    <row r="72" spans="1:9" ht="12" customHeight="1">
      <c r="A72" s="15" t="s">
        <v>132</v>
      </c>
      <c r="B72" s="16" t="s">
        <v>131</v>
      </c>
      <c r="C72" s="17">
        <v>66900</v>
      </c>
      <c r="D72" s="18">
        <f t="shared" si="6"/>
        <v>66.900000000000006</v>
      </c>
      <c r="E72" s="17">
        <v>10411660.77</v>
      </c>
      <c r="F72" s="18">
        <f t="shared" si="7"/>
        <v>10411.66077</v>
      </c>
      <c r="G72" s="18">
        <f t="shared" si="8"/>
        <v>15563.02058295964</v>
      </c>
      <c r="H72" s="18">
        <f t="shared" si="9"/>
        <v>10344.760770000001</v>
      </c>
      <c r="I72" s="2"/>
    </row>
    <row r="73" spans="1:9" ht="12" customHeight="1">
      <c r="A73" s="19" t="s">
        <v>134</v>
      </c>
      <c r="B73" s="20" t="s">
        <v>133</v>
      </c>
      <c r="C73" s="21">
        <v>66900</v>
      </c>
      <c r="D73" s="22">
        <f t="shared" si="6"/>
        <v>66.900000000000006</v>
      </c>
      <c r="E73" s="21">
        <v>10411660.77</v>
      </c>
      <c r="F73" s="22">
        <f t="shared" si="7"/>
        <v>10411.66077</v>
      </c>
      <c r="G73" s="22">
        <f t="shared" si="8"/>
        <v>15563.02058295964</v>
      </c>
      <c r="H73" s="22">
        <f t="shared" si="9"/>
        <v>10344.760770000001</v>
      </c>
      <c r="I73" s="2"/>
    </row>
    <row r="74" spans="1:9" ht="12" customHeight="1">
      <c r="A74" s="19" t="s">
        <v>136</v>
      </c>
      <c r="B74" s="20" t="s">
        <v>135</v>
      </c>
      <c r="C74" s="21">
        <v>66900</v>
      </c>
      <c r="D74" s="22">
        <f t="shared" si="6"/>
        <v>66.900000000000006</v>
      </c>
      <c r="E74" s="21">
        <v>10411660.77</v>
      </c>
      <c r="F74" s="22">
        <f t="shared" si="7"/>
        <v>10411.66077</v>
      </c>
      <c r="G74" s="22">
        <f t="shared" si="8"/>
        <v>15563.02058295964</v>
      </c>
      <c r="H74" s="22">
        <f t="shared" si="9"/>
        <v>10344.760770000001</v>
      </c>
      <c r="I74" s="2"/>
    </row>
    <row r="75" spans="1:9" ht="12" customHeight="1">
      <c r="A75" s="19" t="s">
        <v>138</v>
      </c>
      <c r="B75" s="20" t="s">
        <v>137</v>
      </c>
      <c r="C75" s="21">
        <v>66900</v>
      </c>
      <c r="D75" s="22">
        <f t="shared" si="6"/>
        <v>66.900000000000006</v>
      </c>
      <c r="E75" s="21">
        <v>10411660.77</v>
      </c>
      <c r="F75" s="22">
        <f t="shared" si="7"/>
        <v>10411.66077</v>
      </c>
      <c r="G75" s="22">
        <f t="shared" si="8"/>
        <v>15563.02058295964</v>
      </c>
      <c r="H75" s="22">
        <f t="shared" si="9"/>
        <v>10344.760770000001</v>
      </c>
      <c r="I75" s="2"/>
    </row>
    <row r="76" spans="1:9" ht="12" customHeight="1">
      <c r="A76" s="15" t="s">
        <v>140</v>
      </c>
      <c r="B76" s="16" t="s">
        <v>139</v>
      </c>
      <c r="C76" s="17">
        <v>2970600</v>
      </c>
      <c r="D76" s="18">
        <f t="shared" si="6"/>
        <v>2970.6</v>
      </c>
      <c r="E76" s="17">
        <v>2147693.17</v>
      </c>
      <c r="F76" s="18">
        <f t="shared" si="7"/>
        <v>2147.69317</v>
      </c>
      <c r="G76" s="18">
        <f t="shared" si="8"/>
        <v>72.298295630512357</v>
      </c>
      <c r="H76" s="18">
        <f t="shared" si="9"/>
        <v>-822.9068299999999</v>
      </c>
      <c r="I76" s="2"/>
    </row>
    <row r="77" spans="1:9" ht="12" customHeight="1">
      <c r="A77" s="19" t="s">
        <v>142</v>
      </c>
      <c r="B77" s="20" t="s">
        <v>141</v>
      </c>
      <c r="C77" s="21">
        <v>0</v>
      </c>
      <c r="D77" s="22">
        <f t="shared" si="6"/>
        <v>0</v>
      </c>
      <c r="E77" s="21">
        <v>19110</v>
      </c>
      <c r="F77" s="22">
        <f t="shared" si="7"/>
        <v>19.11</v>
      </c>
      <c r="G77" s="22" t="e">
        <f t="shared" si="8"/>
        <v>#DIV/0!</v>
      </c>
      <c r="H77" s="22">
        <f t="shared" si="9"/>
        <v>19.11</v>
      </c>
      <c r="I77" s="2"/>
    </row>
    <row r="78" spans="1:9" ht="12" customHeight="1">
      <c r="A78" s="19" t="s">
        <v>144</v>
      </c>
      <c r="B78" s="20" t="s">
        <v>143</v>
      </c>
      <c r="C78" s="21">
        <v>0</v>
      </c>
      <c r="D78" s="22">
        <f t="shared" si="6"/>
        <v>0</v>
      </c>
      <c r="E78" s="21">
        <v>19110</v>
      </c>
      <c r="F78" s="22">
        <f t="shared" si="7"/>
        <v>19.11</v>
      </c>
      <c r="G78" s="22" t="e">
        <f t="shared" si="8"/>
        <v>#DIV/0!</v>
      </c>
      <c r="H78" s="22">
        <f t="shared" si="9"/>
        <v>19.11</v>
      </c>
      <c r="I78" s="2"/>
    </row>
    <row r="79" spans="1:9" ht="12" customHeight="1">
      <c r="A79" s="19" t="s">
        <v>146</v>
      </c>
      <c r="B79" s="20" t="s">
        <v>145</v>
      </c>
      <c r="C79" s="21">
        <v>0</v>
      </c>
      <c r="D79" s="22">
        <f t="shared" si="6"/>
        <v>0</v>
      </c>
      <c r="E79" s="21">
        <v>19110</v>
      </c>
      <c r="F79" s="22">
        <f t="shared" si="7"/>
        <v>19.11</v>
      </c>
      <c r="G79" s="22" t="e">
        <f t="shared" si="8"/>
        <v>#DIV/0!</v>
      </c>
      <c r="H79" s="22">
        <f t="shared" si="9"/>
        <v>19.11</v>
      </c>
      <c r="I79" s="2"/>
    </row>
    <row r="80" spans="1:9" ht="12" customHeight="1">
      <c r="A80" s="19" t="s">
        <v>148</v>
      </c>
      <c r="B80" s="20" t="s">
        <v>147</v>
      </c>
      <c r="C80" s="21">
        <v>2500000</v>
      </c>
      <c r="D80" s="22">
        <f t="shared" si="6"/>
        <v>2500</v>
      </c>
      <c r="E80" s="21">
        <v>1232445.28</v>
      </c>
      <c r="F80" s="22">
        <f t="shared" si="7"/>
        <v>1232.4452800000001</v>
      </c>
      <c r="G80" s="22">
        <f t="shared" si="8"/>
        <v>49.297811200000005</v>
      </c>
      <c r="H80" s="22">
        <f t="shared" si="9"/>
        <v>-1267.5547199999999</v>
      </c>
      <c r="I80" s="2"/>
    </row>
    <row r="81" spans="1:9" ht="12" customHeight="1">
      <c r="A81" s="19" t="s">
        <v>150</v>
      </c>
      <c r="B81" s="20" t="s">
        <v>149</v>
      </c>
      <c r="C81" s="21">
        <v>2200000</v>
      </c>
      <c r="D81" s="22">
        <f t="shared" si="6"/>
        <v>2200</v>
      </c>
      <c r="E81" s="21">
        <v>1109445.28</v>
      </c>
      <c r="F81" s="22">
        <f t="shared" si="7"/>
        <v>1109.4452800000001</v>
      </c>
      <c r="G81" s="22">
        <f t="shared" si="8"/>
        <v>50.429330909090922</v>
      </c>
      <c r="H81" s="22">
        <f t="shared" si="9"/>
        <v>-1090.5547199999999</v>
      </c>
      <c r="I81" s="2"/>
    </row>
    <row r="82" spans="1:9" ht="12" customHeight="1">
      <c r="A82" s="19" t="s">
        <v>152</v>
      </c>
      <c r="B82" s="20" t="s">
        <v>151</v>
      </c>
      <c r="C82" s="21">
        <v>2200000</v>
      </c>
      <c r="D82" s="22">
        <f t="shared" si="6"/>
        <v>2200</v>
      </c>
      <c r="E82" s="21">
        <v>1109445.28</v>
      </c>
      <c r="F82" s="22">
        <f t="shared" si="7"/>
        <v>1109.4452800000001</v>
      </c>
      <c r="G82" s="22">
        <f t="shared" si="8"/>
        <v>50.429330909090922</v>
      </c>
      <c r="H82" s="22">
        <f t="shared" si="9"/>
        <v>-1090.5547199999999</v>
      </c>
      <c r="I82" s="2"/>
    </row>
    <row r="83" spans="1:9" ht="12" customHeight="1">
      <c r="A83" s="19" t="s">
        <v>154</v>
      </c>
      <c r="B83" s="20" t="s">
        <v>153</v>
      </c>
      <c r="C83" s="21">
        <v>300000</v>
      </c>
      <c r="D83" s="22">
        <f t="shared" si="6"/>
        <v>300</v>
      </c>
      <c r="E83" s="21">
        <v>123000</v>
      </c>
      <c r="F83" s="22">
        <f t="shared" si="7"/>
        <v>123</v>
      </c>
      <c r="G83" s="22">
        <f t="shared" si="8"/>
        <v>41</v>
      </c>
      <c r="H83" s="22">
        <f t="shared" si="9"/>
        <v>-177</v>
      </c>
      <c r="I83" s="2"/>
    </row>
    <row r="84" spans="1:9" ht="12" customHeight="1">
      <c r="A84" s="19" t="s">
        <v>156</v>
      </c>
      <c r="B84" s="20" t="s">
        <v>155</v>
      </c>
      <c r="C84" s="21">
        <v>300000</v>
      </c>
      <c r="D84" s="22">
        <f t="shared" si="6"/>
        <v>300</v>
      </c>
      <c r="E84" s="21">
        <v>123000</v>
      </c>
      <c r="F84" s="22">
        <f t="shared" si="7"/>
        <v>123</v>
      </c>
      <c r="G84" s="22">
        <f t="shared" si="8"/>
        <v>41</v>
      </c>
      <c r="H84" s="22">
        <f t="shared" si="9"/>
        <v>-177</v>
      </c>
      <c r="I84" s="2"/>
    </row>
    <row r="85" spans="1:9" ht="12" customHeight="1">
      <c r="A85" s="19" t="s">
        <v>158</v>
      </c>
      <c r="B85" s="20" t="s">
        <v>157</v>
      </c>
      <c r="C85" s="21">
        <v>104800</v>
      </c>
      <c r="D85" s="22">
        <f t="shared" si="6"/>
        <v>104.8</v>
      </c>
      <c r="E85" s="21">
        <v>749471.22</v>
      </c>
      <c r="F85" s="22">
        <f t="shared" si="7"/>
        <v>749.47122000000002</v>
      </c>
      <c r="G85" s="22">
        <f t="shared" si="8"/>
        <v>715.14429389312988</v>
      </c>
      <c r="H85" s="22">
        <f t="shared" si="9"/>
        <v>644.67122000000006</v>
      </c>
      <c r="I85" s="2"/>
    </row>
    <row r="86" spans="1:9" ht="12" customHeight="1">
      <c r="A86" s="19" t="s">
        <v>160</v>
      </c>
      <c r="B86" s="20" t="s">
        <v>159</v>
      </c>
      <c r="C86" s="21">
        <v>104800</v>
      </c>
      <c r="D86" s="22">
        <f t="shared" si="6"/>
        <v>104.8</v>
      </c>
      <c r="E86" s="21">
        <v>749471.22</v>
      </c>
      <c r="F86" s="22">
        <f t="shared" si="7"/>
        <v>749.47122000000002</v>
      </c>
      <c r="G86" s="22">
        <f t="shared" si="8"/>
        <v>715.14429389312988</v>
      </c>
      <c r="H86" s="22">
        <f t="shared" si="9"/>
        <v>644.67122000000006</v>
      </c>
      <c r="I86" s="2"/>
    </row>
    <row r="87" spans="1:9" ht="12" customHeight="1">
      <c r="A87" s="19" t="s">
        <v>162</v>
      </c>
      <c r="B87" s="20" t="s">
        <v>161</v>
      </c>
      <c r="C87" s="21">
        <v>104800</v>
      </c>
      <c r="D87" s="22">
        <f t="shared" si="6"/>
        <v>104.8</v>
      </c>
      <c r="E87" s="21">
        <v>749471.22</v>
      </c>
      <c r="F87" s="22">
        <f t="shared" si="7"/>
        <v>749.47122000000002</v>
      </c>
      <c r="G87" s="22">
        <f t="shared" si="8"/>
        <v>715.14429389312988</v>
      </c>
      <c r="H87" s="22">
        <f t="shared" si="9"/>
        <v>644.67122000000006</v>
      </c>
      <c r="I87" s="2"/>
    </row>
    <row r="88" spans="1:9" ht="12" customHeight="1">
      <c r="A88" s="19" t="s">
        <v>164</v>
      </c>
      <c r="B88" s="20" t="s">
        <v>163</v>
      </c>
      <c r="C88" s="21">
        <v>365800</v>
      </c>
      <c r="D88" s="22">
        <f t="shared" si="6"/>
        <v>365.8</v>
      </c>
      <c r="E88" s="21">
        <v>146666.67000000001</v>
      </c>
      <c r="F88" s="22">
        <f t="shared" si="7"/>
        <v>146.66667000000001</v>
      </c>
      <c r="G88" s="22">
        <f t="shared" si="8"/>
        <v>40.094770366320397</v>
      </c>
      <c r="H88" s="22">
        <f t="shared" si="9"/>
        <v>-219.13333</v>
      </c>
      <c r="I88" s="2"/>
    </row>
    <row r="89" spans="1:9" ht="12" customHeight="1">
      <c r="A89" s="19" t="s">
        <v>166</v>
      </c>
      <c r="B89" s="20" t="s">
        <v>165</v>
      </c>
      <c r="C89" s="21">
        <v>365800</v>
      </c>
      <c r="D89" s="22">
        <f t="shared" si="6"/>
        <v>365.8</v>
      </c>
      <c r="E89" s="21">
        <v>146666.67000000001</v>
      </c>
      <c r="F89" s="22">
        <f t="shared" si="7"/>
        <v>146.66667000000001</v>
      </c>
      <c r="G89" s="22">
        <f t="shared" si="8"/>
        <v>40.094770366320397</v>
      </c>
      <c r="H89" s="22">
        <f t="shared" si="9"/>
        <v>-219.13333</v>
      </c>
      <c r="I89" s="2"/>
    </row>
    <row r="90" spans="1:9" ht="12" customHeight="1">
      <c r="A90" s="15" t="s">
        <v>168</v>
      </c>
      <c r="B90" s="16" t="s">
        <v>167</v>
      </c>
      <c r="C90" s="17">
        <v>330000</v>
      </c>
      <c r="D90" s="18">
        <f t="shared" si="6"/>
        <v>330</v>
      </c>
      <c r="E90" s="17">
        <v>528961.98</v>
      </c>
      <c r="F90" s="18">
        <f t="shared" si="7"/>
        <v>528.96197999999993</v>
      </c>
      <c r="G90" s="18">
        <f t="shared" si="8"/>
        <v>160.29150909090907</v>
      </c>
      <c r="H90" s="18">
        <f t="shared" si="9"/>
        <v>198.96197999999993</v>
      </c>
      <c r="I90" s="2"/>
    </row>
    <row r="91" spans="1:9" ht="12" customHeight="1">
      <c r="A91" s="19" t="s">
        <v>170</v>
      </c>
      <c r="B91" s="20" t="s">
        <v>169</v>
      </c>
      <c r="C91" s="21">
        <v>210000</v>
      </c>
      <c r="D91" s="22">
        <f t="shared" si="6"/>
        <v>210</v>
      </c>
      <c r="E91" s="21">
        <v>383155.67</v>
      </c>
      <c r="F91" s="22">
        <f t="shared" si="7"/>
        <v>383.15566999999999</v>
      </c>
      <c r="G91" s="22">
        <f t="shared" si="8"/>
        <v>182.45508095238094</v>
      </c>
      <c r="H91" s="22">
        <f t="shared" si="9"/>
        <v>173.15566999999999</v>
      </c>
      <c r="I91" s="2"/>
    </row>
    <row r="92" spans="1:9" ht="12" customHeight="1">
      <c r="A92" s="19" t="s">
        <v>172</v>
      </c>
      <c r="B92" s="20" t="s">
        <v>171</v>
      </c>
      <c r="C92" s="21">
        <v>0</v>
      </c>
      <c r="D92" s="22">
        <f t="shared" si="6"/>
        <v>0</v>
      </c>
      <c r="E92" s="21">
        <v>2500</v>
      </c>
      <c r="F92" s="22">
        <f t="shared" si="7"/>
        <v>2.5</v>
      </c>
      <c r="G92" s="22" t="e">
        <f t="shared" si="8"/>
        <v>#DIV/0!</v>
      </c>
      <c r="H92" s="22">
        <f t="shared" si="9"/>
        <v>2.5</v>
      </c>
      <c r="I92" s="2"/>
    </row>
    <row r="93" spans="1:9" ht="12" customHeight="1">
      <c r="A93" s="19" t="s">
        <v>174</v>
      </c>
      <c r="B93" s="20" t="s">
        <v>173</v>
      </c>
      <c r="C93" s="21">
        <v>0</v>
      </c>
      <c r="D93" s="22">
        <f t="shared" si="6"/>
        <v>0</v>
      </c>
      <c r="E93" s="21">
        <v>2500</v>
      </c>
      <c r="F93" s="22">
        <f t="shared" si="7"/>
        <v>2.5</v>
      </c>
      <c r="G93" s="22" t="e">
        <f t="shared" si="8"/>
        <v>#DIV/0!</v>
      </c>
      <c r="H93" s="22">
        <f t="shared" si="9"/>
        <v>2.5</v>
      </c>
      <c r="I93" s="2"/>
    </row>
    <row r="94" spans="1:9" ht="12" customHeight="1">
      <c r="A94" s="19" t="s">
        <v>176</v>
      </c>
      <c r="B94" s="20" t="s">
        <v>175</v>
      </c>
      <c r="C94" s="21">
        <v>0</v>
      </c>
      <c r="D94" s="22">
        <f t="shared" si="6"/>
        <v>0</v>
      </c>
      <c r="E94" s="21">
        <v>11175</v>
      </c>
      <c r="F94" s="22">
        <f t="shared" si="7"/>
        <v>11.175000000000001</v>
      </c>
      <c r="G94" s="22" t="e">
        <f t="shared" si="8"/>
        <v>#DIV/0!</v>
      </c>
      <c r="H94" s="22">
        <f t="shared" si="9"/>
        <v>11.175000000000001</v>
      </c>
      <c r="I94" s="2"/>
    </row>
    <row r="95" spans="1:9" ht="12" customHeight="1">
      <c r="A95" s="19" t="s">
        <v>178</v>
      </c>
      <c r="B95" s="20" t="s">
        <v>177</v>
      </c>
      <c r="C95" s="21">
        <v>0</v>
      </c>
      <c r="D95" s="22">
        <f t="shared" si="6"/>
        <v>0</v>
      </c>
      <c r="E95" s="21">
        <v>11175</v>
      </c>
      <c r="F95" s="22">
        <f t="shared" si="7"/>
        <v>11.175000000000001</v>
      </c>
      <c r="G95" s="22" t="e">
        <f t="shared" si="8"/>
        <v>#DIV/0!</v>
      </c>
      <c r="H95" s="22">
        <f t="shared" si="9"/>
        <v>11.175000000000001</v>
      </c>
      <c r="I95" s="2"/>
    </row>
    <row r="96" spans="1:9" ht="12" customHeight="1">
      <c r="A96" s="19" t="s">
        <v>180</v>
      </c>
      <c r="B96" s="20" t="s">
        <v>179</v>
      </c>
      <c r="C96" s="21">
        <v>50000</v>
      </c>
      <c r="D96" s="22">
        <f t="shared" si="6"/>
        <v>50</v>
      </c>
      <c r="E96" s="21">
        <v>10000</v>
      </c>
      <c r="F96" s="22">
        <f t="shared" si="7"/>
        <v>10</v>
      </c>
      <c r="G96" s="22">
        <f t="shared" si="8"/>
        <v>20</v>
      </c>
      <c r="H96" s="22">
        <f t="shared" si="9"/>
        <v>-40</v>
      </c>
      <c r="I96" s="2"/>
    </row>
    <row r="97" spans="1:9" ht="12" customHeight="1">
      <c r="A97" s="19" t="s">
        <v>182</v>
      </c>
      <c r="B97" s="20" t="s">
        <v>181</v>
      </c>
      <c r="C97" s="21">
        <v>50000</v>
      </c>
      <c r="D97" s="22">
        <f t="shared" si="6"/>
        <v>50</v>
      </c>
      <c r="E97" s="21">
        <v>10000</v>
      </c>
      <c r="F97" s="22">
        <f t="shared" si="7"/>
        <v>10</v>
      </c>
      <c r="G97" s="22">
        <f t="shared" si="8"/>
        <v>20</v>
      </c>
      <c r="H97" s="22">
        <f t="shared" si="9"/>
        <v>-40</v>
      </c>
      <c r="I97" s="2"/>
    </row>
    <row r="98" spans="1:9" ht="12" customHeight="1">
      <c r="A98" s="19" t="s">
        <v>184</v>
      </c>
      <c r="B98" s="20" t="s">
        <v>183</v>
      </c>
      <c r="C98" s="21">
        <v>0</v>
      </c>
      <c r="D98" s="22">
        <f t="shared" si="6"/>
        <v>0</v>
      </c>
      <c r="E98" s="21">
        <v>20575</v>
      </c>
      <c r="F98" s="22">
        <f t="shared" si="7"/>
        <v>20.574999999999999</v>
      </c>
      <c r="G98" s="22" t="e">
        <f t="shared" si="8"/>
        <v>#DIV/0!</v>
      </c>
      <c r="H98" s="22">
        <f t="shared" si="9"/>
        <v>20.574999999999999</v>
      </c>
      <c r="I98" s="2"/>
    </row>
    <row r="99" spans="1:9" ht="12" customHeight="1">
      <c r="A99" s="19" t="s">
        <v>186</v>
      </c>
      <c r="B99" s="20" t="s">
        <v>185</v>
      </c>
      <c r="C99" s="21">
        <v>0</v>
      </c>
      <c r="D99" s="22">
        <f t="shared" si="6"/>
        <v>0</v>
      </c>
      <c r="E99" s="21">
        <v>1575</v>
      </c>
      <c r="F99" s="22">
        <f t="shared" si="7"/>
        <v>1.575</v>
      </c>
      <c r="G99" s="22" t="e">
        <f t="shared" si="8"/>
        <v>#DIV/0!</v>
      </c>
      <c r="H99" s="22">
        <f t="shared" si="9"/>
        <v>1.575</v>
      </c>
      <c r="I99" s="2"/>
    </row>
    <row r="100" spans="1:9" ht="12" customHeight="1">
      <c r="A100" s="19" t="s">
        <v>188</v>
      </c>
      <c r="B100" s="20" t="s">
        <v>187</v>
      </c>
      <c r="C100" s="21">
        <v>0</v>
      </c>
      <c r="D100" s="22">
        <f t="shared" si="6"/>
        <v>0</v>
      </c>
      <c r="E100" s="21">
        <v>19000</v>
      </c>
      <c r="F100" s="22">
        <f t="shared" si="7"/>
        <v>19</v>
      </c>
      <c r="G100" s="22" t="e">
        <f t="shared" si="8"/>
        <v>#DIV/0!</v>
      </c>
      <c r="H100" s="22">
        <f t="shared" si="9"/>
        <v>19</v>
      </c>
      <c r="I100" s="2"/>
    </row>
    <row r="101" spans="1:9" ht="12" customHeight="1">
      <c r="A101" s="19" t="s">
        <v>190</v>
      </c>
      <c r="B101" s="20" t="s">
        <v>189</v>
      </c>
      <c r="C101" s="21">
        <v>0</v>
      </c>
      <c r="D101" s="22">
        <f t="shared" si="6"/>
        <v>0</v>
      </c>
      <c r="E101" s="21">
        <v>3000</v>
      </c>
      <c r="F101" s="22">
        <f t="shared" si="7"/>
        <v>3</v>
      </c>
      <c r="G101" s="22" t="e">
        <f t="shared" si="8"/>
        <v>#DIV/0!</v>
      </c>
      <c r="H101" s="22">
        <f t="shared" si="9"/>
        <v>3</v>
      </c>
      <c r="I101" s="2"/>
    </row>
    <row r="102" spans="1:9" ht="12" customHeight="1">
      <c r="A102" s="19" t="s">
        <v>192</v>
      </c>
      <c r="B102" s="20" t="s">
        <v>191</v>
      </c>
      <c r="C102" s="21">
        <v>0</v>
      </c>
      <c r="D102" s="22">
        <f t="shared" si="6"/>
        <v>0</v>
      </c>
      <c r="E102" s="21">
        <v>3000</v>
      </c>
      <c r="F102" s="22">
        <f t="shared" si="7"/>
        <v>3</v>
      </c>
      <c r="G102" s="22" t="e">
        <f t="shared" si="8"/>
        <v>#DIV/0!</v>
      </c>
      <c r="H102" s="22">
        <f t="shared" si="9"/>
        <v>3</v>
      </c>
      <c r="I102" s="2"/>
    </row>
    <row r="103" spans="1:9" ht="12" customHeight="1">
      <c r="A103" s="19" t="s">
        <v>194</v>
      </c>
      <c r="B103" s="20" t="s">
        <v>193</v>
      </c>
      <c r="C103" s="21">
        <v>80000</v>
      </c>
      <c r="D103" s="22">
        <f t="shared" si="6"/>
        <v>80</v>
      </c>
      <c r="E103" s="21">
        <v>56600</v>
      </c>
      <c r="F103" s="22">
        <f t="shared" si="7"/>
        <v>56.6</v>
      </c>
      <c r="G103" s="22">
        <f t="shared" si="8"/>
        <v>70.75</v>
      </c>
      <c r="H103" s="22">
        <f t="shared" si="9"/>
        <v>-23.4</v>
      </c>
      <c r="I103" s="2"/>
    </row>
    <row r="104" spans="1:9" ht="12" customHeight="1">
      <c r="A104" s="19" t="s">
        <v>196</v>
      </c>
      <c r="B104" s="20" t="s">
        <v>195</v>
      </c>
      <c r="C104" s="21">
        <v>80000</v>
      </c>
      <c r="D104" s="22">
        <f t="shared" si="6"/>
        <v>80</v>
      </c>
      <c r="E104" s="21">
        <v>56600</v>
      </c>
      <c r="F104" s="22">
        <f t="shared" si="7"/>
        <v>56.6</v>
      </c>
      <c r="G104" s="22">
        <f t="shared" si="8"/>
        <v>70.75</v>
      </c>
      <c r="H104" s="22">
        <f t="shared" si="9"/>
        <v>-23.4</v>
      </c>
      <c r="I104" s="2"/>
    </row>
    <row r="105" spans="1:9" ht="12" customHeight="1">
      <c r="A105" s="19" t="s">
        <v>198</v>
      </c>
      <c r="B105" s="20" t="s">
        <v>197</v>
      </c>
      <c r="C105" s="21">
        <v>80000</v>
      </c>
      <c r="D105" s="22">
        <f t="shared" si="6"/>
        <v>80</v>
      </c>
      <c r="E105" s="21">
        <v>279305.67</v>
      </c>
      <c r="F105" s="22">
        <f t="shared" si="7"/>
        <v>279.30566999999996</v>
      </c>
      <c r="G105" s="22">
        <f t="shared" si="8"/>
        <v>349.13208749999995</v>
      </c>
      <c r="H105" s="22">
        <f t="shared" si="9"/>
        <v>199.30566999999996</v>
      </c>
      <c r="I105" s="2"/>
    </row>
    <row r="106" spans="1:9" ht="12" customHeight="1">
      <c r="A106" s="19" t="s">
        <v>200</v>
      </c>
      <c r="B106" s="20" t="s">
        <v>199</v>
      </c>
      <c r="C106" s="21">
        <v>80000</v>
      </c>
      <c r="D106" s="22">
        <f t="shared" si="6"/>
        <v>80</v>
      </c>
      <c r="E106" s="21">
        <v>279305.67</v>
      </c>
      <c r="F106" s="22">
        <f t="shared" si="7"/>
        <v>279.30566999999996</v>
      </c>
      <c r="G106" s="22">
        <f t="shared" si="8"/>
        <v>349.13208749999995</v>
      </c>
      <c r="H106" s="22">
        <f t="shared" si="9"/>
        <v>199.30566999999996</v>
      </c>
      <c r="I106" s="2"/>
    </row>
    <row r="107" spans="1:9" ht="12" customHeight="1">
      <c r="A107" s="19" t="s">
        <v>202</v>
      </c>
      <c r="B107" s="20" t="s">
        <v>201</v>
      </c>
      <c r="C107" s="21">
        <v>0</v>
      </c>
      <c r="D107" s="22">
        <f t="shared" si="6"/>
        <v>0</v>
      </c>
      <c r="E107" s="21">
        <v>1000</v>
      </c>
      <c r="F107" s="22">
        <f t="shared" si="7"/>
        <v>1</v>
      </c>
      <c r="G107" s="22" t="e">
        <f t="shared" si="8"/>
        <v>#DIV/0!</v>
      </c>
      <c r="H107" s="22">
        <f t="shared" si="9"/>
        <v>1</v>
      </c>
      <c r="I107" s="2"/>
    </row>
    <row r="108" spans="1:9" ht="12" customHeight="1">
      <c r="A108" s="19" t="s">
        <v>204</v>
      </c>
      <c r="B108" s="20" t="s">
        <v>203</v>
      </c>
      <c r="C108" s="21">
        <v>0</v>
      </c>
      <c r="D108" s="22">
        <f t="shared" si="6"/>
        <v>0</v>
      </c>
      <c r="E108" s="21">
        <v>1000</v>
      </c>
      <c r="F108" s="22">
        <f t="shared" si="7"/>
        <v>1</v>
      </c>
      <c r="G108" s="22" t="e">
        <f t="shared" si="8"/>
        <v>#DIV/0!</v>
      </c>
      <c r="H108" s="22">
        <f t="shared" si="9"/>
        <v>1</v>
      </c>
      <c r="I108" s="2"/>
    </row>
    <row r="109" spans="1:9" ht="12" customHeight="1">
      <c r="A109" s="19" t="s">
        <v>206</v>
      </c>
      <c r="B109" s="20" t="s">
        <v>205</v>
      </c>
      <c r="C109" s="21">
        <v>0</v>
      </c>
      <c r="D109" s="22">
        <f t="shared" si="6"/>
        <v>0</v>
      </c>
      <c r="E109" s="21">
        <v>129940.07</v>
      </c>
      <c r="F109" s="22">
        <f t="shared" si="7"/>
        <v>129.94007000000002</v>
      </c>
      <c r="G109" s="22" t="e">
        <f t="shared" si="8"/>
        <v>#DIV/0!</v>
      </c>
      <c r="H109" s="22">
        <f t="shared" si="9"/>
        <v>129.94007000000002</v>
      </c>
      <c r="I109" s="2"/>
    </row>
    <row r="110" spans="1:9" ht="12" customHeight="1">
      <c r="A110" s="19" t="s">
        <v>208</v>
      </c>
      <c r="B110" s="20" t="s">
        <v>207</v>
      </c>
      <c r="C110" s="21">
        <v>0</v>
      </c>
      <c r="D110" s="22">
        <f t="shared" si="6"/>
        <v>0</v>
      </c>
      <c r="E110" s="21">
        <v>12425</v>
      </c>
      <c r="F110" s="22">
        <f t="shared" si="7"/>
        <v>12.425000000000001</v>
      </c>
      <c r="G110" s="22" t="e">
        <f t="shared" si="8"/>
        <v>#DIV/0!</v>
      </c>
      <c r="H110" s="22">
        <f t="shared" si="9"/>
        <v>12.425000000000001</v>
      </c>
      <c r="I110" s="2"/>
    </row>
    <row r="111" spans="1:9" ht="12" customHeight="1">
      <c r="A111" s="19" t="s">
        <v>210</v>
      </c>
      <c r="B111" s="20" t="s">
        <v>209</v>
      </c>
      <c r="C111" s="21">
        <v>0</v>
      </c>
      <c r="D111" s="22">
        <f t="shared" si="6"/>
        <v>0</v>
      </c>
      <c r="E111" s="21">
        <v>12425</v>
      </c>
      <c r="F111" s="22">
        <f t="shared" si="7"/>
        <v>12.425000000000001</v>
      </c>
      <c r="G111" s="22" t="e">
        <f t="shared" si="8"/>
        <v>#DIV/0!</v>
      </c>
      <c r="H111" s="22">
        <f t="shared" si="9"/>
        <v>12.425000000000001</v>
      </c>
      <c r="I111" s="2"/>
    </row>
    <row r="112" spans="1:9" ht="12" customHeight="1">
      <c r="A112" s="19" t="s">
        <v>212</v>
      </c>
      <c r="B112" s="20" t="s">
        <v>211</v>
      </c>
      <c r="C112" s="21">
        <v>0</v>
      </c>
      <c r="D112" s="22">
        <f t="shared" si="6"/>
        <v>0</v>
      </c>
      <c r="E112" s="21">
        <v>117515.07</v>
      </c>
      <c r="F112" s="22">
        <f t="shared" si="7"/>
        <v>117.51507000000001</v>
      </c>
      <c r="G112" s="22" t="e">
        <f t="shared" si="8"/>
        <v>#DIV/0!</v>
      </c>
      <c r="H112" s="22">
        <f t="shared" si="9"/>
        <v>117.51507000000001</v>
      </c>
      <c r="I112" s="2"/>
    </row>
    <row r="113" spans="1:9" ht="12" customHeight="1">
      <c r="A113" s="19" t="s">
        <v>214</v>
      </c>
      <c r="B113" s="20" t="s">
        <v>213</v>
      </c>
      <c r="C113" s="21">
        <v>0</v>
      </c>
      <c r="D113" s="22">
        <f t="shared" si="6"/>
        <v>0</v>
      </c>
      <c r="E113" s="21">
        <v>117515.07</v>
      </c>
      <c r="F113" s="22">
        <f t="shared" si="7"/>
        <v>117.51507000000001</v>
      </c>
      <c r="G113" s="22" t="e">
        <f t="shared" si="8"/>
        <v>#DIV/0!</v>
      </c>
      <c r="H113" s="22">
        <f t="shared" si="9"/>
        <v>117.51507000000001</v>
      </c>
      <c r="I113" s="2"/>
    </row>
    <row r="114" spans="1:9" ht="12" customHeight="1">
      <c r="A114" s="19" t="s">
        <v>216</v>
      </c>
      <c r="B114" s="20" t="s">
        <v>215</v>
      </c>
      <c r="C114" s="21">
        <v>120000</v>
      </c>
      <c r="D114" s="22">
        <f t="shared" si="6"/>
        <v>120</v>
      </c>
      <c r="E114" s="21">
        <v>14866.24</v>
      </c>
      <c r="F114" s="22">
        <f t="shared" si="7"/>
        <v>14.866239999999999</v>
      </c>
      <c r="G114" s="22">
        <f t="shared" si="8"/>
        <v>12.388533333333333</v>
      </c>
      <c r="H114" s="22">
        <f t="shared" si="9"/>
        <v>-105.13376</v>
      </c>
      <c r="I114" s="2"/>
    </row>
    <row r="115" spans="1:9" ht="12" customHeight="1">
      <c r="A115" s="19" t="s">
        <v>218</v>
      </c>
      <c r="B115" s="20" t="s">
        <v>217</v>
      </c>
      <c r="C115" s="21">
        <v>120000</v>
      </c>
      <c r="D115" s="22">
        <f t="shared" si="6"/>
        <v>120</v>
      </c>
      <c r="E115" s="21">
        <v>14866.24</v>
      </c>
      <c r="F115" s="22">
        <f t="shared" si="7"/>
        <v>14.866239999999999</v>
      </c>
      <c r="G115" s="22">
        <f t="shared" si="8"/>
        <v>12.388533333333333</v>
      </c>
      <c r="H115" s="22">
        <f t="shared" si="9"/>
        <v>-105.13376</v>
      </c>
      <c r="I115" s="2"/>
    </row>
    <row r="116" spans="1:9" ht="12" customHeight="1">
      <c r="A116" s="15" t="s">
        <v>220</v>
      </c>
      <c r="B116" s="16" t="s">
        <v>219</v>
      </c>
      <c r="C116" s="17">
        <v>379405.18</v>
      </c>
      <c r="D116" s="18">
        <f t="shared" si="6"/>
        <v>379.40517999999997</v>
      </c>
      <c r="E116" s="17">
        <v>308532.90999999997</v>
      </c>
      <c r="F116" s="18">
        <f t="shared" si="7"/>
        <v>308.53290999999996</v>
      </c>
      <c r="G116" s="18">
        <f t="shared" si="8"/>
        <v>81.320162787445327</v>
      </c>
      <c r="H116" s="18">
        <f t="shared" si="9"/>
        <v>-70.872270000000015</v>
      </c>
      <c r="I116" s="2"/>
    </row>
    <row r="117" spans="1:9" ht="12" customHeight="1">
      <c r="A117" s="19" t="s">
        <v>222</v>
      </c>
      <c r="B117" s="20" t="s">
        <v>221</v>
      </c>
      <c r="C117" s="21">
        <v>379405.18</v>
      </c>
      <c r="D117" s="22">
        <f t="shared" si="6"/>
        <v>379.40517999999997</v>
      </c>
      <c r="E117" s="21">
        <v>308532.90999999997</v>
      </c>
      <c r="F117" s="22">
        <f t="shared" si="7"/>
        <v>308.53290999999996</v>
      </c>
      <c r="G117" s="22">
        <f t="shared" si="8"/>
        <v>81.320162787445327</v>
      </c>
      <c r="H117" s="22">
        <f t="shared" si="9"/>
        <v>-70.872270000000015</v>
      </c>
      <c r="I117" s="2"/>
    </row>
    <row r="118" spans="1:9" ht="12" customHeight="1">
      <c r="A118" s="19" t="s">
        <v>224</v>
      </c>
      <c r="B118" s="20" t="s">
        <v>223</v>
      </c>
      <c r="C118" s="21">
        <v>379405.18</v>
      </c>
      <c r="D118" s="22">
        <f t="shared" si="6"/>
        <v>379.40517999999997</v>
      </c>
      <c r="E118" s="21">
        <v>308532.90999999997</v>
      </c>
      <c r="F118" s="22">
        <f t="shared" si="7"/>
        <v>308.53290999999996</v>
      </c>
      <c r="G118" s="22">
        <f t="shared" si="8"/>
        <v>81.320162787445327</v>
      </c>
      <c r="H118" s="22">
        <f t="shared" si="9"/>
        <v>-70.872270000000015</v>
      </c>
      <c r="I118" s="2"/>
    </row>
    <row r="119" spans="1:9" ht="12" customHeight="1">
      <c r="A119" s="15" t="s">
        <v>226</v>
      </c>
      <c r="B119" s="16" t="s">
        <v>225</v>
      </c>
      <c r="C119" s="17">
        <v>1227456158.4200001</v>
      </c>
      <c r="D119" s="18">
        <f t="shared" si="6"/>
        <v>1227456.15842</v>
      </c>
      <c r="E119" s="17">
        <v>1146556567.3499999</v>
      </c>
      <c r="F119" s="18">
        <f t="shared" si="7"/>
        <v>1146556.5673499999</v>
      </c>
      <c r="G119" s="18">
        <f t="shared" si="8"/>
        <v>93.409166550263166</v>
      </c>
      <c r="H119" s="18">
        <f t="shared" si="9"/>
        <v>-80899.591070000082</v>
      </c>
      <c r="I119" s="2"/>
    </row>
    <row r="120" spans="1:9" ht="12" customHeight="1">
      <c r="A120" s="19" t="s">
        <v>228</v>
      </c>
      <c r="B120" s="20" t="s">
        <v>227</v>
      </c>
      <c r="C120" s="21">
        <v>1184851430.75</v>
      </c>
      <c r="D120" s="22">
        <f t="shared" si="6"/>
        <v>1184851.4307500001</v>
      </c>
      <c r="E120" s="21">
        <v>1115266747.6800001</v>
      </c>
      <c r="F120" s="22">
        <f t="shared" si="7"/>
        <v>1115266.74768</v>
      </c>
      <c r="G120" s="22">
        <f t="shared" si="8"/>
        <v>94.127138537027079</v>
      </c>
      <c r="H120" s="22">
        <f t="shared" si="9"/>
        <v>-69584.683070000028</v>
      </c>
      <c r="I120" s="2"/>
    </row>
    <row r="121" spans="1:9" ht="12" customHeight="1">
      <c r="A121" s="19" t="s">
        <v>230</v>
      </c>
      <c r="B121" s="20" t="s">
        <v>229</v>
      </c>
      <c r="C121" s="21">
        <v>309080938.19999999</v>
      </c>
      <c r="D121" s="22">
        <f t="shared" si="6"/>
        <v>309080.93819999998</v>
      </c>
      <c r="E121" s="21">
        <v>278346468.19999999</v>
      </c>
      <c r="F121" s="22">
        <f t="shared" si="7"/>
        <v>278346.4682</v>
      </c>
      <c r="G121" s="22">
        <f t="shared" si="8"/>
        <v>90.05617422446403</v>
      </c>
      <c r="H121" s="22">
        <f t="shared" si="9"/>
        <v>-30734.469999999972</v>
      </c>
      <c r="I121" s="2"/>
    </row>
    <row r="122" spans="1:9" ht="12" customHeight="1">
      <c r="A122" s="19" t="s">
        <v>232</v>
      </c>
      <c r="B122" s="20" t="s">
        <v>231</v>
      </c>
      <c r="C122" s="21">
        <v>565558907.57000005</v>
      </c>
      <c r="D122" s="22">
        <f t="shared" si="6"/>
        <v>565558.90757000004</v>
      </c>
      <c r="E122" s="21">
        <v>533300774.27999997</v>
      </c>
      <c r="F122" s="22">
        <f t="shared" si="7"/>
        <v>533300.77428000001</v>
      </c>
      <c r="G122" s="22">
        <f t="shared" si="8"/>
        <v>94.296238135722859</v>
      </c>
      <c r="H122" s="22">
        <f t="shared" si="9"/>
        <v>-32258.133290000027</v>
      </c>
      <c r="I122" s="2"/>
    </row>
    <row r="123" spans="1:9" ht="12" customHeight="1">
      <c r="A123" s="19" t="s">
        <v>234</v>
      </c>
      <c r="B123" s="20" t="s">
        <v>233</v>
      </c>
      <c r="C123" s="21">
        <v>299137911.52999997</v>
      </c>
      <c r="D123" s="22">
        <f t="shared" ref="D123:D127" si="10">SUM(C123/1000)</f>
        <v>299137.91152999998</v>
      </c>
      <c r="E123" s="21">
        <v>292545831.75</v>
      </c>
      <c r="F123" s="22">
        <f t="shared" ref="F123:F127" si="11">SUM(E123/1000)</f>
        <v>292545.83175000001</v>
      </c>
      <c r="G123" s="22">
        <f t="shared" ref="G123:G127" si="12">SUM(F123/D123*100)</f>
        <v>97.796307480291119</v>
      </c>
      <c r="H123" s="22">
        <f t="shared" ref="H123:H127" si="13">SUM(F123-D123)</f>
        <v>-6592.0797799999709</v>
      </c>
      <c r="I123" s="2"/>
    </row>
    <row r="124" spans="1:9" ht="12" customHeight="1">
      <c r="A124" s="19" t="s">
        <v>236</v>
      </c>
      <c r="B124" s="20" t="s">
        <v>235</v>
      </c>
      <c r="C124" s="21">
        <v>11073673.449999999</v>
      </c>
      <c r="D124" s="22">
        <f t="shared" si="10"/>
        <v>11073.673449999998</v>
      </c>
      <c r="E124" s="21">
        <v>11073673.449999999</v>
      </c>
      <c r="F124" s="22">
        <f t="shared" si="11"/>
        <v>11073.673449999998</v>
      </c>
      <c r="G124" s="22">
        <f t="shared" si="12"/>
        <v>100</v>
      </c>
      <c r="H124" s="22">
        <f t="shared" si="13"/>
        <v>0</v>
      </c>
      <c r="I124" s="2"/>
    </row>
    <row r="125" spans="1:9" ht="12" customHeight="1">
      <c r="A125" s="19" t="s">
        <v>238</v>
      </c>
      <c r="B125" s="20" t="s">
        <v>237</v>
      </c>
      <c r="C125" s="21">
        <v>43272660</v>
      </c>
      <c r="D125" s="22">
        <f t="shared" si="10"/>
        <v>43272.66</v>
      </c>
      <c r="E125" s="21">
        <v>31957752</v>
      </c>
      <c r="F125" s="22">
        <f t="shared" si="11"/>
        <v>31957.752</v>
      </c>
      <c r="G125" s="22">
        <f t="shared" si="12"/>
        <v>73.85206271118993</v>
      </c>
      <c r="H125" s="22">
        <f t="shared" si="13"/>
        <v>-11314.908000000003</v>
      </c>
      <c r="I125" s="2"/>
    </row>
    <row r="126" spans="1:9" ht="12" customHeight="1">
      <c r="A126" s="19" t="s">
        <v>240</v>
      </c>
      <c r="B126" s="20" t="s">
        <v>239</v>
      </c>
      <c r="C126" s="21">
        <v>470081.57</v>
      </c>
      <c r="D126" s="22">
        <f t="shared" si="10"/>
        <v>470.08157</v>
      </c>
      <c r="E126" s="21">
        <v>470081.57</v>
      </c>
      <c r="F126" s="22">
        <f t="shared" si="11"/>
        <v>470.08157</v>
      </c>
      <c r="G126" s="22">
        <f t="shared" si="12"/>
        <v>100</v>
      </c>
      <c r="H126" s="22">
        <f t="shared" si="13"/>
        <v>0</v>
      </c>
      <c r="I126" s="2"/>
    </row>
    <row r="127" spans="1:9" ht="12" customHeight="1">
      <c r="A127" s="19" t="s">
        <v>242</v>
      </c>
      <c r="B127" s="20" t="s">
        <v>241</v>
      </c>
      <c r="C127" s="21">
        <v>-1138013.8999999999</v>
      </c>
      <c r="D127" s="22">
        <f t="shared" si="10"/>
        <v>-1138.0138999999999</v>
      </c>
      <c r="E127" s="21">
        <v>-1138013.8999999999</v>
      </c>
      <c r="F127" s="22">
        <f t="shared" si="11"/>
        <v>-1138.0138999999999</v>
      </c>
      <c r="G127" s="22">
        <f t="shared" si="12"/>
        <v>100</v>
      </c>
      <c r="H127" s="22">
        <f t="shared" si="13"/>
        <v>0</v>
      </c>
      <c r="I127" s="2"/>
    </row>
    <row r="128" spans="1:9" ht="12" customHeight="1">
      <c r="A128" s="23"/>
      <c r="B128" s="24" t="s">
        <v>1</v>
      </c>
      <c r="C128" s="25">
        <v>1483780963.5999999</v>
      </c>
      <c r="D128" s="26">
        <f>SUM(C128/1000)</f>
        <v>1483780.9635999999</v>
      </c>
      <c r="E128" s="25">
        <v>1416832588.53</v>
      </c>
      <c r="F128" s="26">
        <f>SUM(E128/1000)</f>
        <v>1416832.5885300001</v>
      </c>
      <c r="G128" s="26">
        <f>SUM(F128/D128*100)</f>
        <v>95.487988004134564</v>
      </c>
      <c r="H128" s="26">
        <f>SUM(F128-D128)</f>
        <v>-66948.375069999835</v>
      </c>
      <c r="I128" s="2"/>
    </row>
    <row r="129" spans="1:9" ht="12" customHeight="1">
      <c r="A129" s="4"/>
      <c r="B129" s="4"/>
      <c r="C129" s="6"/>
      <c r="D129" s="10"/>
      <c r="E129" s="6"/>
      <c r="F129" s="10"/>
      <c r="G129" s="10"/>
      <c r="H129" s="10"/>
      <c r="I129" s="2"/>
    </row>
    <row r="131" spans="1:9" ht="12" customHeight="1">
      <c r="A131" s="29"/>
      <c r="B131" s="30"/>
      <c r="C131" s="30"/>
      <c r="D131" s="30"/>
      <c r="E131" s="30"/>
      <c r="F131" s="30"/>
      <c r="G131" s="30"/>
      <c r="H131" s="30"/>
      <c r="I131" s="30"/>
    </row>
  </sheetData>
  <mergeCells count="2">
    <mergeCell ref="A1:H1"/>
    <mergeCell ref="A131:I131"/>
  </mergeCells>
  <pageMargins left="0.19685039370078741" right="0" top="0" bottom="0"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C700609C-1B46-45F9-A556-52A8D7A805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Сводка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LASHMANOVA</dc:creator>
  <cp:lastModifiedBy>LASHMANOVA</cp:lastModifiedBy>
  <cp:lastPrinted>2026-01-19T10:53:46Z</cp:lastPrinted>
  <dcterms:created xsi:type="dcterms:W3CDTF">2026-01-19T06:30:00Z</dcterms:created>
  <dcterms:modified xsi:type="dcterms:W3CDTF">2026-01-19T11:02:52Z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_Орг=32010_Ф=0503317M_ФК_ЭКР_Период=декабрь 2025 года_2.xlsx</vt:lpwstr>
  </property>
  <property fmtid="{D5CDD505-2E9C-101B-9397-08002B2CF9AE}" pid="3" name="Название отчета">
    <vt:lpwstr>_Орг=32010_Ф=0503317M_ФК_ЭКР_Период=декабрь 2025 года_2.xlsx</vt:lpwstr>
  </property>
  <property fmtid="{D5CDD505-2E9C-101B-9397-08002B2CF9AE}" pid="4" name="Версия клиента">
    <vt:lpwstr>24.2.848.1125 (.NET Core 6)</vt:lpwstr>
  </property>
  <property fmtid="{D5CDD505-2E9C-101B-9397-08002B2CF9AE}" pid="5" name="Версия базы">
    <vt:lpwstr>19.2.0.8</vt:lpwstr>
  </property>
  <property fmtid="{D5CDD505-2E9C-101B-9397-08002B2CF9AE}" pid="6" name="Пользователь">
    <vt:lpwstr>32010_08</vt:lpwstr>
  </property>
  <property fmtid="{D5CDD505-2E9C-101B-9397-08002B2CF9AE}" pid="7" name="Шаблон">
    <vt:lpwstr>SV_0503317MFK_20240101.xlt</vt:lpwstr>
  </property>
</Properties>
</file>